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FAyTK+4EH7XYt23QzWJPfaWfjTXbP/s4OB/nBE9JRifT61G4DALhpnIEk/b+4DYKxOa+9hg3rXweRumKBpOl5Q==" workbookSaltValue="QzhhsGcVsIdHz2daWoeX/w==" workbookSpinCount="100000" lockStructure="1"/>
  <bookViews>
    <workbookView windowWidth="27945" windowHeight="12375"/>
  </bookViews>
  <sheets>
    <sheet name="登分表" sheetId="2" r:id="rId1"/>
  </sheets>
  <definedNames>
    <definedName name="_xlnm._FilterDatabase" localSheetId="0" hidden="1">登分表!$A$3:$G$3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<sst xmlns="http://schemas.openxmlformats.org/spreadsheetml/2006/main" count="146" uniqueCount="14">
  <si>
    <t>附件</t>
  </si>
  <si>
    <t>伊金霍洛旗2026年度乌兰牧骑公开引进紧缺专业人才面试成绩
及进入资格复审、体检、考察范围人员名单</t>
  </si>
  <si>
    <t>序号</t>
  </si>
  <si>
    <t>引进单位</t>
  </si>
  <si>
    <t>岗位名称</t>
  </si>
  <si>
    <t>考生姓名</t>
  </si>
  <si>
    <t>准考证号</t>
  </si>
  <si>
    <t>面试成绩</t>
  </si>
  <si>
    <t>是否进入资格
复审、体检、
考察范围</t>
  </si>
  <si>
    <t>伊金霍洛旗乌兰牧骑</t>
  </si>
  <si>
    <t>女声乐岗</t>
  </si>
  <si>
    <t>缺考</t>
  </si>
  <si>
    <t>否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</si>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</sst>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workbookViewId="0">
      <selection activeCell="J7" sqref="J7"/>
    </sheetView>
  </sheetViews>
  <sheetFormatPr defaultColWidth="9.55833333333333" defaultRowHeight="13" customHeight="1" outlineLevelCol="6"/>
  <cols>
    <col min="1" max="1" width="6.5" style="2" customWidth="1"/>
    <col min="2" max="2" width="19.125" style="2" customWidth="1"/>
    <col min="3" max="3" width="15.25" style="2" customWidth="1"/>
    <col min="4" max="4" width="14.625" style="2" customWidth="1"/>
    <col min="5" max="6" width="13.375" style="2" customWidth="1"/>
    <col min="7" max="7" width="14.125" style="2" customWidth="1"/>
  </cols>
  <sheetData>
    <row r="1" customHeight="1" spans="1:7">
      <c r="A1" s="2" t="s">
        <v>0</v>
      </c>
    </row>
    <row r="2" ht="42" customHeight="1" spans="1:7">
      <c r="A2" s="3" t="s">
        <v>1</v>
      </c>
      <c r="B2" s="3"/>
      <c r="C2" s="3"/>
      <c r="D2" s="4"/>
      <c r="E2" s="4"/>
      <c r="F2" s="5"/>
      <c r="G2" s="4"/>
    </row>
    <row r="3" s="1" customFormat="1" ht="42.75" spans="1:7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8" t="s">
        <v>7</v>
      </c>
      <c r="G3" s="7" t="s">
        <v>8</v>
      </c>
    </row>
    <row r="4" ht="23" customHeight="1" spans="1:7">
      <c r="A4" s="9">
        <v>1</v>
      </c>
      <c r="B4" s="9" t="s">
        <v>9</v>
      </c>
      <c r="C4" s="9" t="s">
        <v>10</v>
      </c>
      <c r="D4" s="9" t="str">
        <f>"乌日力格"</f>
        <v>乌日力格</v>
      </c>
      <c r="E4" s="10" t="str">
        <f>"15022010101"</f>
        <v>15022010101</v>
      </c>
      <c r="F4" s="9" t="s">
        <v>11</v>
      </c>
      <c r="G4" s="9" t="s">
        <v>12</v>
      </c>
    </row>
    <row r="5" ht="23" customHeight="1" spans="1:7">
      <c r="A5" s="9">
        <v>2</v>
      </c>
      <c r="B5" s="9" t="s">
        <v>9</v>
      </c>
      <c r="C5" s="9" t="s">
        <v>10</v>
      </c>
      <c r="D5" s="9" t="str">
        <f>"蒋伶忱"</f>
        <v>蒋伶忱</v>
      </c>
      <c r="E5" s="10" t="str">
        <f>"15022010102"</f>
        <v>15022010102</v>
      </c>
      <c r="F5" s="9">
        <v>87.98</v>
      </c>
      <c r="G5" s="9" t="s">
        <v>13</v>
      </c>
    </row>
    <row r="6" ht="23" customHeight="1" spans="1:7">
      <c r="A6" s="9">
        <v>3</v>
      </c>
      <c r="B6" s="9" t="s">
        <v>9</v>
      </c>
      <c r="C6" s="9" t="s">
        <v>10</v>
      </c>
      <c r="D6" s="9" t="str">
        <f>"陈芳芳"</f>
        <v>陈芳芳</v>
      </c>
      <c r="E6" s="10" t="str">
        <f>"15022010103"</f>
        <v>15022010103</v>
      </c>
      <c r="F6" s="9">
        <v>81.14</v>
      </c>
      <c r="G6" s="9" t="s">
        <v>12</v>
      </c>
    </row>
    <row r="7" ht="23" customHeight="1" spans="1:7">
      <c r="A7" s="9">
        <v>4</v>
      </c>
      <c r="B7" s="9" t="s">
        <v>9</v>
      </c>
      <c r="C7" s="9" t="s">
        <v>10</v>
      </c>
      <c r="D7" s="9" t="str">
        <f>"成思豫"</f>
        <v>成思豫</v>
      </c>
      <c r="E7" s="10" t="str">
        <f>"15022010104"</f>
        <v>15022010104</v>
      </c>
      <c r="F7" s="9" t="s">
        <v>11</v>
      </c>
      <c r="G7" s="9" t="s">
        <v>12</v>
      </c>
    </row>
    <row r="8" ht="23" customHeight="1" spans="1:7">
      <c r="A8" s="9">
        <v>5</v>
      </c>
      <c r="B8" s="9" t="s">
        <v>9</v>
      </c>
      <c r="C8" s="9" t="s">
        <v>10</v>
      </c>
      <c r="D8" s="9" t="str">
        <f>"杜婧恺"</f>
        <v>杜婧恺</v>
      </c>
      <c r="E8" s="10" t="str">
        <f>"15022010105"</f>
        <v>15022010105</v>
      </c>
      <c r="F8" s="9" t="s">
        <v>11</v>
      </c>
      <c r="G8" s="9" t="s">
        <v>12</v>
      </c>
    </row>
    <row r="9" ht="23" customHeight="1" spans="1:7">
      <c r="A9" s="9">
        <v>6</v>
      </c>
      <c r="B9" s="9" t="s">
        <v>9</v>
      </c>
      <c r="C9" s="9" t="s">
        <v>10</v>
      </c>
      <c r="D9" s="9" t="str">
        <f>"杨雨娜"</f>
        <v>杨雨娜</v>
      </c>
      <c r="E9" s="10" t="str">
        <f>"15022010106"</f>
        <v>15022010106</v>
      </c>
      <c r="F9" s="9" t="s">
        <v>11</v>
      </c>
      <c r="G9" s="9" t="s">
        <v>12</v>
      </c>
    </row>
    <row r="10" ht="23" customHeight="1" spans="1:7">
      <c r="A10" s="9">
        <v>7</v>
      </c>
      <c r="B10" s="9" t="s">
        <v>9</v>
      </c>
      <c r="C10" s="9" t="s">
        <v>10</v>
      </c>
      <c r="D10" s="9" t="str">
        <f>"裴懿璇"</f>
        <v>裴懿璇</v>
      </c>
      <c r="E10" s="10" t="str">
        <f>"15022010107"</f>
        <v>15022010107</v>
      </c>
      <c r="F10" s="9" t="s">
        <v>11</v>
      </c>
      <c r="G10" s="9" t="s">
        <v>12</v>
      </c>
    </row>
    <row r="11" ht="23" customHeight="1" spans="1:7">
      <c r="A11" s="9">
        <v>8</v>
      </c>
      <c r="B11" s="9" t="s">
        <v>9</v>
      </c>
      <c r="C11" s="9" t="s">
        <v>10</v>
      </c>
      <c r="D11" s="9" t="str">
        <f>"刘浩杰"</f>
        <v>刘浩杰</v>
      </c>
      <c r="E11" s="10" t="str">
        <f>"15022010108"</f>
        <v>15022010108</v>
      </c>
      <c r="F11" s="9">
        <v>77.06</v>
      </c>
      <c r="G11" s="9" t="s">
        <v>12</v>
      </c>
    </row>
    <row r="12" ht="23" customHeight="1" spans="1:7">
      <c r="A12" s="9">
        <v>9</v>
      </c>
      <c r="B12" s="9" t="s">
        <v>9</v>
      </c>
      <c r="C12" s="9" t="s">
        <v>10</v>
      </c>
      <c r="D12" s="9" t="str">
        <f>"秦嘉婧"</f>
        <v>秦嘉婧</v>
      </c>
      <c r="E12" s="10" t="str">
        <f>"15022010109"</f>
        <v>15022010109</v>
      </c>
      <c r="F12" s="9" t="s">
        <v>11</v>
      </c>
      <c r="G12" s="9" t="s">
        <v>12</v>
      </c>
    </row>
    <row r="13" ht="23" customHeight="1" spans="1:7">
      <c r="A13" s="9">
        <v>10</v>
      </c>
      <c r="B13" s="9" t="s">
        <v>9</v>
      </c>
      <c r="C13" s="9" t="s">
        <v>10</v>
      </c>
      <c r="D13" s="9" t="str">
        <f>"杨琴英"</f>
        <v>杨琴英</v>
      </c>
      <c r="E13" s="10" t="str">
        <f>"15022010110"</f>
        <v>15022010110</v>
      </c>
      <c r="F13" s="9">
        <v>74.93</v>
      </c>
      <c r="G13" s="9" t="s">
        <v>12</v>
      </c>
    </row>
    <row r="14" ht="23" customHeight="1" spans="1:7">
      <c r="A14" s="9">
        <v>11</v>
      </c>
      <c r="B14" s="9" t="s">
        <v>9</v>
      </c>
      <c r="C14" s="9" t="s">
        <v>10</v>
      </c>
      <c r="D14" s="9" t="str">
        <f>"乔丹"</f>
        <v>乔丹</v>
      </c>
      <c r="E14" s="10" t="str">
        <f>"15022010111"</f>
        <v>15022010111</v>
      </c>
      <c r="F14" s="9" t="s">
        <v>11</v>
      </c>
      <c r="G14" s="9" t="s">
        <v>12</v>
      </c>
    </row>
    <row r="15" ht="23" customHeight="1" spans="1:7">
      <c r="A15" s="9">
        <v>12</v>
      </c>
      <c r="B15" s="9" t="s">
        <v>9</v>
      </c>
      <c r="C15" s="9" t="s">
        <v>10</v>
      </c>
      <c r="D15" s="9" t="str">
        <f>"陈音"</f>
        <v>陈音</v>
      </c>
      <c r="E15" s="10" t="str">
        <f>"15022010112"</f>
        <v>15022010112</v>
      </c>
      <c r="F15" s="9" t="s">
        <v>11</v>
      </c>
      <c r="G15" s="9" t="s">
        <v>12</v>
      </c>
    </row>
    <row r="16" ht="23" customHeight="1" spans="1:7">
      <c r="A16" s="9">
        <v>13</v>
      </c>
      <c r="B16" s="9" t="s">
        <v>9</v>
      </c>
      <c r="C16" s="9" t="s">
        <v>10</v>
      </c>
      <c r="D16" s="9" t="str">
        <f>"王晶"</f>
        <v>王晶</v>
      </c>
      <c r="E16" s="10" t="str">
        <f>"15022010113"</f>
        <v>15022010113</v>
      </c>
      <c r="F16" s="9">
        <v>78.18</v>
      </c>
      <c r="G16" s="9" t="s">
        <v>12</v>
      </c>
    </row>
    <row r="17" ht="23" customHeight="1" spans="1:7">
      <c r="A17" s="9">
        <v>14</v>
      </c>
      <c r="B17" s="9" t="s">
        <v>9</v>
      </c>
      <c r="C17" s="9" t="s">
        <v>10</v>
      </c>
      <c r="D17" s="9" t="str">
        <f>"孟乐"</f>
        <v>孟乐</v>
      </c>
      <c r="E17" s="10" t="str">
        <f>"15022010114"</f>
        <v>15022010114</v>
      </c>
      <c r="F17" s="9" t="s">
        <v>11</v>
      </c>
      <c r="G17" s="9" t="s">
        <v>12</v>
      </c>
    </row>
    <row r="18" ht="23" customHeight="1" spans="1:7">
      <c r="A18" s="9">
        <v>15</v>
      </c>
      <c r="B18" s="9" t="s">
        <v>9</v>
      </c>
      <c r="C18" s="9" t="s">
        <v>10</v>
      </c>
      <c r="D18" s="9" t="str">
        <f>"温小徽"</f>
        <v>温小徽</v>
      </c>
      <c r="E18" s="10" t="str">
        <f>"15022010115"</f>
        <v>15022010115</v>
      </c>
      <c r="F18" s="9" t="s">
        <v>11</v>
      </c>
      <c r="G18" s="9" t="s">
        <v>12</v>
      </c>
    </row>
    <row r="19" ht="23" customHeight="1" spans="1:7">
      <c r="A19" s="9">
        <v>16</v>
      </c>
      <c r="B19" s="9" t="s">
        <v>9</v>
      </c>
      <c r="C19" s="9" t="s">
        <v>10</v>
      </c>
      <c r="D19" s="9" t="str">
        <f>"李巧娟"</f>
        <v>李巧娟</v>
      </c>
      <c r="E19" s="10" t="str">
        <f>"15022010116"</f>
        <v>15022010116</v>
      </c>
      <c r="F19" s="9" t="s">
        <v>11</v>
      </c>
      <c r="G19" s="9" t="s">
        <v>12</v>
      </c>
    </row>
    <row r="20" ht="23" customHeight="1" spans="1:7">
      <c r="A20" s="9">
        <v>17</v>
      </c>
      <c r="B20" s="9" t="s">
        <v>9</v>
      </c>
      <c r="C20" s="9" t="s">
        <v>10</v>
      </c>
      <c r="D20" s="9" t="str">
        <f>"李娜"</f>
        <v>李娜</v>
      </c>
      <c r="E20" s="10" t="str">
        <f>"15022010117"</f>
        <v>15022010117</v>
      </c>
      <c r="F20" s="9" t="s">
        <v>11</v>
      </c>
      <c r="G20" s="9" t="s">
        <v>12</v>
      </c>
    </row>
    <row r="21" ht="23" customHeight="1" spans="1:7">
      <c r="A21" s="9">
        <v>18</v>
      </c>
      <c r="B21" s="9" t="s">
        <v>9</v>
      </c>
      <c r="C21" s="9" t="s">
        <v>10</v>
      </c>
      <c r="D21" s="9" t="str">
        <f>"王一涵"</f>
        <v>王一涵</v>
      </c>
      <c r="E21" s="10" t="str">
        <f>"15022010118"</f>
        <v>15022010118</v>
      </c>
      <c r="F21" s="9" t="s">
        <v>11</v>
      </c>
      <c r="G21" s="9" t="s">
        <v>12</v>
      </c>
    </row>
    <row r="22" ht="23" customHeight="1" spans="1:7">
      <c r="A22" s="9">
        <v>19</v>
      </c>
      <c r="B22" s="9" t="s">
        <v>9</v>
      </c>
      <c r="C22" s="9" t="s">
        <v>10</v>
      </c>
      <c r="D22" s="9" t="str">
        <f>"王萌萌"</f>
        <v>王萌萌</v>
      </c>
      <c r="E22" s="10" t="str">
        <f>"15022010119"</f>
        <v>15022010119</v>
      </c>
      <c r="F22" s="9" t="s">
        <v>11</v>
      </c>
      <c r="G22" s="9" t="s">
        <v>12</v>
      </c>
    </row>
    <row r="23" ht="23" customHeight="1" spans="1:7">
      <c r="A23" s="9">
        <v>20</v>
      </c>
      <c r="B23" s="9" t="s">
        <v>9</v>
      </c>
      <c r="C23" s="9" t="s">
        <v>10</v>
      </c>
      <c r="D23" s="9" t="str">
        <f>"黄静"</f>
        <v>黄静</v>
      </c>
      <c r="E23" s="10" t="str">
        <f>"15022010120"</f>
        <v>15022010120</v>
      </c>
      <c r="F23" s="9">
        <v>79.57</v>
      </c>
      <c r="G23" s="9" t="s">
        <v>12</v>
      </c>
    </row>
    <row r="24" ht="23" customHeight="1" spans="1:7">
      <c r="A24" s="9">
        <v>21</v>
      </c>
      <c r="B24" s="9" t="s">
        <v>9</v>
      </c>
      <c r="C24" s="9" t="s">
        <v>10</v>
      </c>
      <c r="D24" s="9" t="str">
        <f>"郭鑫"</f>
        <v>郭鑫</v>
      </c>
      <c r="E24" s="10" t="str">
        <f>"15022010121"</f>
        <v>15022010121</v>
      </c>
      <c r="F24" s="9">
        <v>75.15</v>
      </c>
      <c r="G24" s="9" t="s">
        <v>12</v>
      </c>
    </row>
    <row r="25" ht="23" customHeight="1" spans="1:7">
      <c r="A25" s="9">
        <v>22</v>
      </c>
      <c r="B25" s="9" t="s">
        <v>9</v>
      </c>
      <c r="C25" s="9" t="s">
        <v>10</v>
      </c>
      <c r="D25" s="9" t="str">
        <f>"白雪"</f>
        <v>白雪</v>
      </c>
      <c r="E25" s="10" t="str">
        <f>"15022010122"</f>
        <v>15022010122</v>
      </c>
      <c r="F25" s="9">
        <v>71.99</v>
      </c>
      <c r="G25" s="9" t="s">
        <v>12</v>
      </c>
    </row>
    <row r="26" ht="23" customHeight="1" spans="1:7">
      <c r="A26" s="9">
        <v>23</v>
      </c>
      <c r="B26" s="9" t="s">
        <v>9</v>
      </c>
      <c r="C26" s="9" t="s">
        <v>10</v>
      </c>
      <c r="D26" s="9" t="str">
        <f>"包美丽"</f>
        <v>包美丽</v>
      </c>
      <c r="E26" s="10" t="str">
        <f>"15022010123"</f>
        <v>15022010123</v>
      </c>
      <c r="F26" s="9" t="s">
        <v>11</v>
      </c>
      <c r="G26" s="9" t="s">
        <v>12</v>
      </c>
    </row>
    <row r="27" ht="23" customHeight="1" spans="1:7">
      <c r="A27" s="9">
        <v>24</v>
      </c>
      <c r="B27" s="9" t="s">
        <v>9</v>
      </c>
      <c r="C27" s="9" t="s">
        <v>10</v>
      </c>
      <c r="D27" s="9" t="str">
        <f>"尚欣华"</f>
        <v>尚欣华</v>
      </c>
      <c r="E27" s="10" t="str">
        <f>"15022010124"</f>
        <v>15022010124</v>
      </c>
      <c r="F27" s="11">
        <v>82.5</v>
      </c>
      <c r="G27" s="9" t="s">
        <v>12</v>
      </c>
    </row>
    <row r="28" ht="23" customHeight="1" spans="1:7">
      <c r="A28" s="9">
        <v>25</v>
      </c>
      <c r="B28" s="9" t="s">
        <v>9</v>
      </c>
      <c r="C28" s="9" t="s">
        <v>10</v>
      </c>
      <c r="D28" s="9" t="str">
        <f>"王佳敏"</f>
        <v>王佳敏</v>
      </c>
      <c r="E28" s="10" t="str">
        <f>"15022010125"</f>
        <v>15022010125</v>
      </c>
      <c r="F28" s="9">
        <v>82.64</v>
      </c>
      <c r="G28" s="9" t="s">
        <v>12</v>
      </c>
    </row>
    <row r="29" ht="23" customHeight="1" spans="1:7">
      <c r="A29" s="9">
        <v>26</v>
      </c>
      <c r="B29" s="9" t="s">
        <v>9</v>
      </c>
      <c r="C29" s="9" t="s">
        <v>10</v>
      </c>
      <c r="D29" s="9" t="str">
        <f>"杨珍妮"</f>
        <v>杨珍妮</v>
      </c>
      <c r="E29" s="10" t="str">
        <f>"15022010126"</f>
        <v>15022010126</v>
      </c>
      <c r="F29" s="9" t="s">
        <v>11</v>
      </c>
      <c r="G29" s="9" t="s">
        <v>12</v>
      </c>
    </row>
    <row r="30" ht="23" customHeight="1" spans="1:7">
      <c r="A30" s="9">
        <v>27</v>
      </c>
      <c r="B30" s="9" t="s">
        <v>9</v>
      </c>
      <c r="C30" s="9" t="s">
        <v>10</v>
      </c>
      <c r="D30" s="9" t="str">
        <f>"田娜"</f>
        <v>田娜</v>
      </c>
      <c r="E30" s="10" t="str">
        <f>"15022010127"</f>
        <v>15022010127</v>
      </c>
      <c r="F30" s="9" t="s">
        <v>11</v>
      </c>
      <c r="G30" s="9" t="s">
        <v>12</v>
      </c>
    </row>
    <row r="31" ht="23" customHeight="1" spans="1:7">
      <c r="A31" s="9">
        <v>28</v>
      </c>
      <c r="B31" s="9" t="s">
        <v>9</v>
      </c>
      <c r="C31" s="9" t="s">
        <v>10</v>
      </c>
      <c r="D31" s="9" t="str">
        <f>"赵萌萌"</f>
        <v>赵萌萌</v>
      </c>
      <c r="E31" s="10" t="str">
        <f>"15022010128"</f>
        <v>15022010128</v>
      </c>
      <c r="F31" s="11">
        <v>81.2</v>
      </c>
      <c r="G31" s="9" t="s">
        <v>12</v>
      </c>
    </row>
    <row r="32" ht="23" customHeight="1" spans="1:7">
      <c r="A32" s="9">
        <v>29</v>
      </c>
      <c r="B32" s="9" t="s">
        <v>9</v>
      </c>
      <c r="C32" s="9" t="s">
        <v>10</v>
      </c>
      <c r="D32" s="9" t="str">
        <f>"温琦"</f>
        <v>温琦</v>
      </c>
      <c r="E32" s="10" t="str">
        <f>"15022010129"</f>
        <v>15022010129</v>
      </c>
      <c r="F32" s="9">
        <v>79.54</v>
      </c>
      <c r="G32" s="9" t="s">
        <v>12</v>
      </c>
    </row>
    <row r="33" ht="23" customHeight="1" spans="1:7">
      <c r="A33" s="9">
        <v>30</v>
      </c>
      <c r="B33" s="9" t="s">
        <v>9</v>
      </c>
      <c r="C33" s="9" t="s">
        <v>10</v>
      </c>
      <c r="D33" s="9" t="str">
        <f>"张雅琦"</f>
        <v>张雅琦</v>
      </c>
      <c r="E33" s="10" t="str">
        <f>"15022010130"</f>
        <v>15022010130</v>
      </c>
      <c r="F33" s="9" t="s">
        <v>11</v>
      </c>
      <c r="G33" s="9" t="s">
        <v>12</v>
      </c>
    </row>
    <row r="34" ht="23" customHeight="1" spans="1:7">
      <c r="A34" s="9">
        <v>31</v>
      </c>
      <c r="B34" s="9" t="s">
        <v>9</v>
      </c>
      <c r="C34" s="9" t="s">
        <v>10</v>
      </c>
      <c r="D34" s="9" t="str">
        <f>"王娟娟"</f>
        <v>王娟娟</v>
      </c>
      <c r="E34" s="10" t="str">
        <f>"15022010131"</f>
        <v>15022010131</v>
      </c>
      <c r="F34" s="9">
        <v>82.35</v>
      </c>
      <c r="G34" s="9" t="s">
        <v>12</v>
      </c>
    </row>
    <row r="35" ht="23" customHeight="1" spans="1:7">
      <c r="A35" s="9">
        <v>32</v>
      </c>
      <c r="B35" s="9" t="s">
        <v>9</v>
      </c>
      <c r="C35" s="9" t="s">
        <v>10</v>
      </c>
      <c r="D35" s="9" t="str">
        <f>"赵璇"</f>
        <v>赵璇</v>
      </c>
      <c r="E35" s="10" t="str">
        <f>"15022010132"</f>
        <v>15022010132</v>
      </c>
      <c r="F35" s="9">
        <v>83.21</v>
      </c>
      <c r="G35" s="9" t="s">
        <v>12</v>
      </c>
    </row>
    <row r="36" ht="23" customHeight="1" spans="1:7">
      <c r="A36" s="9">
        <v>33</v>
      </c>
      <c r="B36" s="9" t="s">
        <v>9</v>
      </c>
      <c r="C36" s="9" t="s">
        <v>10</v>
      </c>
      <c r="D36" s="9" t="str">
        <f>"乌日娅"</f>
        <v>乌日娅</v>
      </c>
      <c r="E36" s="10" t="str">
        <f>"15022010133"</f>
        <v>15022010133</v>
      </c>
      <c r="F36" s="9" t="s">
        <v>11</v>
      </c>
      <c r="G36" s="9" t="s">
        <v>12</v>
      </c>
    </row>
    <row r="37" ht="23" customHeight="1" spans="1:7">
      <c r="A37" s="9">
        <v>34</v>
      </c>
      <c r="B37" s="9" t="s">
        <v>9</v>
      </c>
      <c r="C37" s="9" t="s">
        <v>10</v>
      </c>
      <c r="D37" s="9" t="str">
        <f>"武朵"</f>
        <v>武朵</v>
      </c>
      <c r="E37" s="10" t="str">
        <f>"15022010134"</f>
        <v>15022010134</v>
      </c>
      <c r="F37" s="9" t="s">
        <v>11</v>
      </c>
      <c r="G37" s="9" t="s">
        <v>12</v>
      </c>
    </row>
    <row r="38" ht="23" customHeight="1" spans="1:7">
      <c r="A38" s="9">
        <v>35</v>
      </c>
      <c r="B38" s="9" t="s">
        <v>9</v>
      </c>
      <c r="C38" s="9" t="s">
        <v>10</v>
      </c>
      <c r="D38" s="9" t="str">
        <f>"刘玥含"</f>
        <v>刘玥含</v>
      </c>
      <c r="E38" s="10" t="str">
        <f>"15022010135"</f>
        <v>15022010135</v>
      </c>
      <c r="F38" s="9" t="s">
        <v>11</v>
      </c>
      <c r="G38" s="9" t="s">
        <v>12</v>
      </c>
    </row>
    <row r="39" ht="23" customHeight="1" spans="1:7">
      <c r="A39" s="9">
        <v>36</v>
      </c>
      <c r="B39" s="9" t="s">
        <v>9</v>
      </c>
      <c r="C39" s="9" t="s">
        <v>10</v>
      </c>
      <c r="D39" s="9" t="str">
        <f>"王舜韵"</f>
        <v>王舜韵</v>
      </c>
      <c r="E39" s="10" t="str">
        <f>"15022010136"</f>
        <v>15022010136</v>
      </c>
      <c r="F39" s="9">
        <v>78.53</v>
      </c>
      <c r="G39" s="9" t="s">
        <v>12</v>
      </c>
    </row>
    <row r="40" ht="23" customHeight="1" spans="1:7">
      <c r="A40" s="9">
        <v>37</v>
      </c>
      <c r="B40" s="9" t="s">
        <v>9</v>
      </c>
      <c r="C40" s="9" t="s">
        <v>10</v>
      </c>
      <c r="D40" s="9" t="str">
        <f>"苏日古嘎"</f>
        <v>苏日古嘎</v>
      </c>
      <c r="E40" s="10" t="str">
        <f>"15022010137"</f>
        <v>15022010137</v>
      </c>
      <c r="F40" s="9" t="s">
        <v>11</v>
      </c>
      <c r="G40" s="9" t="s">
        <v>12</v>
      </c>
    </row>
    <row r="41" ht="23" customHeight="1" spans="1:7">
      <c r="A41" s="9">
        <v>38</v>
      </c>
      <c r="B41" s="9" t="s">
        <v>9</v>
      </c>
      <c r="C41" s="9" t="s">
        <v>10</v>
      </c>
      <c r="D41" s="9" t="str">
        <f>"陈晓暄"</f>
        <v>陈晓暄</v>
      </c>
      <c r="E41" s="10" t="str">
        <f>"15022010138"</f>
        <v>15022010138</v>
      </c>
      <c r="F41" s="9" t="s">
        <v>11</v>
      </c>
      <c r="G41" s="9" t="s">
        <v>12</v>
      </c>
    </row>
  </sheetData>
  <sheetProtection selectLockedCells="1" selectUnlockedCells="1"/>
  <sortState ref="D5:F41">
    <sortCondition ref="E5:E41"/>
  </sortState>
  <mergeCells count="1">
    <mergeCell ref="A2:G2"/>
  </mergeCells>
  <pageMargins left="0.751388888888889" right="0.751388888888889" top="0.409027777777778" bottom="0.409027777777778" header="0.5" footer="0.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加菲小朋友</cp:lastModifiedBy>
  <dcterms:created xsi:type="dcterms:W3CDTF">2026-02-05T12:12:00Z</dcterms:created>
  <dcterms:modified xsi:type="dcterms:W3CDTF">2026-02-09T09:10:08Z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38383418C98749C3A8AE2AF4A31C2872_13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