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7" activeTab="10"/>
  </bookViews>
  <sheets>
    <sheet name="封面2022nb" sheetId="1" r:id="rId1"/>
    <sheet name="目录2023nb" sheetId="2" r:id="rId2"/>
    <sheet name="医疗资2023nb01" sheetId="3" r:id="rId3"/>
    <sheet name="医疗2023nb02" sheetId="4" r:id="rId4"/>
    <sheet name="医疗暂2023nb03" sheetId="5" r:id="rId5"/>
    <sheet name="其医资2023nb04" sheetId="6" r:id="rId6"/>
    <sheet name="其医收支2023nb05-1" sheetId="7" r:id="rId7"/>
    <sheet name="其医收支2023nb05-2" sheetId="8" r:id="rId8"/>
    <sheet name="其医暂2023nb06" sheetId="9" r:id="rId9"/>
    <sheet name="居民资2023nb07" sheetId="10" r:id="rId10"/>
    <sheet name="居民收支2023nb08" sheetId="11" r:id="rId11"/>
    <sheet name="居民医疗暂2023nb09" sheetId="12" r:id="rId12"/>
    <sheet name="封闭资2023nbf01" sheetId="13" r:id="rId13"/>
    <sheet name="封闭收支2023nbf02" sheetId="14" r:id="rId14"/>
    <sheet name="封闭其医收支2022nbf03-1" sheetId="15" r:id="rId15"/>
    <sheet name="封闭其医收支2022nbf03-2" sheetId="16" r:id="rId16"/>
    <sheet name="补充资料表一2023nbb01" sheetId="17" r:id="rId17"/>
    <sheet name="补充资料表二2023nbb02" sheetId="18" r:id="rId18"/>
    <sheet name="补充资料表三2023nbb03" sheetId="19" r:id="rId19"/>
    <sheet name="补充资料表四2023nbb04" sheetId="20" r:id="rId20"/>
    <sheet name="补充资料表五2023nbb05" sheetId="21" r:id="rId21"/>
    <sheet name="补充资料表六2023nbb06" sheetId="22" r:id="rId22"/>
    <sheet name="补充资料表七2023nbb07" sheetId="23" r:id="rId23"/>
    <sheet name="补充资料表八2023nbb08" sheetId="24" r:id="rId24"/>
    <sheet name="补充资料表九2023nbb09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<sst xmlns="http://schemas.openxmlformats.org/spreadsheetml/2006/main" count="1391" uniqueCount="558">
  <si>
    <t>2 0 2 3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</si>
  <si>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</si>
  <si>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</si>
  <si>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</si>
  <si>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</si>
  <si>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</si>
  <si>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</si>
  <si>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三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</si>
  <si>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</si>
  <si>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</si>
  <si>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</si>
  <si>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</si>
  <si>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</si>
  <si>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</si>
  <si>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</si>
  <si>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</si>
  <si>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</si>
  <si>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</si>
  <si>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</si>
  <si>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</si>
  <si>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</si>
  <si>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</si>
  <si>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</si>
  <si>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</si>
  <si>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</si>
  <si>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</si>
  <si>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</si>
  <si>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</si>
  <si>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</si>
  <si>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</si>
  <si>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</si>
  <si>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</si>
  <si>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</si>
  <si>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</si>
  <si>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</si>
  <si>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</si>
  <si>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</si>
  <si>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</si>
  <si>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</si>
  <si>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</si>
  <si>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</si>
  <si>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</si>
  <si>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</si>
  <si>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</si>
  <si>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</si>
  <si>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</si>
  <si>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</si>
  <si>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</si>
  <si>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</si>
  <si>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</si>
  <si>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</si>
  <si>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</si>
  <si>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</si>
  <si>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</si>
  <si>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伊金霍洛旗医疗保障局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</si>
  <si>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</si>
  <si>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</si>
  <si>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</si>
  <si>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</si>
  <si>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</si>
  <si>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</si>
  <si>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</si>
  <si>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</si>
  <si>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</si>
  <si>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</si>
  <si>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</si>
  <si>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</si>
  <si>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</si>
  <si>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</si>
  <si>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</si>
  <si>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</si>
  <si>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</si>
  <si>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</si>
  <si>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</si>
  <si>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</si>
  <si>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</si>
  <si>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</si>
  <si>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</si>
  <si>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</si>
  <si>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</si>
  <si>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</si>
  <si>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</si>
  <si>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</si>
  <si>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</si>
  <si>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</si>
  <si>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</si>
  <si>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</si>
  <si>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</si>
  <si>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</si>
  <si>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</si>
  <si>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</si>
  <si>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2023年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</si>
  <si>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</si>
  <si>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</si>
  <si>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</si>
  <si>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</si>
  <si>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</si>
  <si>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</si>
  <si>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</si>
  <si>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</si>
  <si>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</si>
  <si>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</si>
  <si>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</si>
  <si>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</si>
  <si>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</si>
  <si>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</si>
  <si>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</si>
  <si>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</si>
  <si>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</si>
  <si>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</si>
  <si>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</si>
  <si>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</si>
  <si>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</si>
  <si>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</si>
  <si>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</si>
  <si>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</si>
  <si>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</si>
  <si>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</si>
  <si>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</si>
  <si>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</si>
  <si>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</si>
  <si>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</si>
  <si>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</si>
  <si>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</si>
  <si>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</si>
  <si>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</si>
  <si>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</si>
  <si>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</si>
  <si>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</si>
  <si>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</si>
  <si>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</si>
  <si>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</si>
  <si>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</si>
  <si>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</si>
  <si>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</si>
  <si>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</si>
  <si>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</si>
  <si>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</si>
  <si>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</si>
  <si>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</si>
  <si>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</si>
  <si>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</si>
  <si>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</si>
  <si>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</si>
  <si>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</si>
  <si>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</si>
  <si>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</si>
  <si>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</si>
  <si>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</si>
  <si>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</si>
  <si>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</si>
  <si>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</si>
  <si>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</si>
  <si>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</si>
  <si>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</si>
  <si>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</si>
  <si>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</si>
  <si>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</si>
  <si>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</si>
  <si>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</si>
  <si>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</si>
  <si>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</si>
  <si>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</si>
  <si>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</si>
  <si>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</si>
  <si>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</si>
  <si>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</si>
  <si>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</si>
  <si>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</si>
  <si>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</si>
  <si>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</si>
  <si>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</si>
  <si>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</si>
  <si>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</si>
  <si>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</si>
  <si>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</si>
  <si>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</si>
  <si>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</si>
  <si>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</si>
  <si>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</si>
  <si>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</si>
  <si>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</si>
  <si>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</si>
  <si>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</si>
  <si>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</si>
  <si>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</si>
  <si>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</si>
  <si>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</si>
  <si>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</si>
  <si>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</si>
  <si>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</si>
  <si>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</si>
  <si>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</si>
  <si>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</si>
  <si>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</si>
  <si>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</si>
  <si>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</si>
  <si>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</si>
  <si>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</si>
  <si>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</si>
  <si>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</si>
  <si>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</si>
  <si>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</si>
  <si>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</si>
  <si>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</si>
  <si>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</si>
  <si>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</si>
  <si>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</si>
  <si>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</si>
  <si>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</si>
  <si>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</si>
  <si>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</si>
  <si>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</si>
  <si>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</si>
  <si>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</si>
  <si>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</si>
  <si>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</si>
  <si>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</si>
  <si>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</si>
  <si>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</si>
  <si>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</si>
  <si>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</si>
  <si>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</si>
  <si>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</si>
  <si>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</si>
  <si>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</si>
  <si>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</si>
  <si>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</si>
  <si>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</si>
  <si>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</si>
  <si>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</si>
  <si>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</si>
  <si>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</si>
  <si>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</si>
  <si>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</si>
  <si>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</si>
  <si>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</si>
  <si>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</si>
  <si>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</si>
  <si>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</si>
  <si>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</si>
  <si>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</si>
  <si>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</si>
  <si>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</si>
  <si>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填报单位: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</si>
  <si>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</si>
  <si>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</si>
  <si>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</si>
  <si>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</si>
  <si>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</si>
  <si>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</si>
  <si>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</si>
  <si>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</si>
  <si>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</si>
  <si>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</si>
  <si>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</si>
  <si>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</si>
  <si>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</si>
  <si>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</si>
  <si>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</si>
  <si>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</si>
  <si>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</si>
  <si>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</si>
  <si>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</si>
  <si>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</si>
  <si>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</si>
  <si>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</si>
  <si>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</si>
  <si>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</si>
  <si>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</si>
  <si>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</si>
  <si>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</si>
  <si>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</si>
  <si>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</si>
  <si>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</si>
  <si>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</si>
  <si>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</si>
  <si>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</si>
  <si>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2023年12月31日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</si>
  <si>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</si>
  <si>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</si>
  <si>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</si>
  <si>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</si>
  <si>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</si>
  <si>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</si>
  <si>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</si>
  <si>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</si>
  <si>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</si>
  <si>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</si>
  <si>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</si>
  <si>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</si>
  <si>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</si>
  <si>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</si>
  <si>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</si>
  <si>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</si>
  <si>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</si>
  <si>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</si>
  <si>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</si>
  <si>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</si>
  <si>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</si>
  <si>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</si>
  <si>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</si>
  <si>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</si>
  <si>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</si>
  <si>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</si>
  <si>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</si>
  <si>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</si>
  <si>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</si>
  <si>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</si>
  <si>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</si>
  <si>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</si>
  <si>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</si>
  <si>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</si>
  <si>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</si>
  <si>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</si>
  <si>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</si>
  <si>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</si>
  <si>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</si>
  <si>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</si>
  <si>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</si>
  <si>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</si>
  <si>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</si>
  <si>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</si>
  <si>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</si>
  <si>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</si>
  <si>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</si>
  <si>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</si>
  <si>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</si>
  <si>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</si>
  <si>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</si>
  <si>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</si>
  <si>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</si>
  <si>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</si>
  <si>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</si>
  <si>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</si>
  <si>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</si>
  <si>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</si>
  <si>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</si>
  <si>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</si>
  <si>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</si>
  <si>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</si>
  <si>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</si>
  <si>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</si>
  <si>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</si>
  <si>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</si>
  <si>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</si>
  <si>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</si>
  <si>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</si>
  <si>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</si>
  <si>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</si>
  <si>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</si>
  <si>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</si>
  <si>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</si>
  <si>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</si>
  <si>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</si>
  <si>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</si>
  <si>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</si>
  <si>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</si>
  <si>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</si>
  <si>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</si>
  <si>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</si>
  <si>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</si>
  <si>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</si>
  <si>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</si>
  <si>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</si>
  <si>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</si>
  <si>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</si>
  <si>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</si>
  <si>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</si>
  <si>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</si>
  <si>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</si>
  <si>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</si>
  <si>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</si>
  <si>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</si>
  <si>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</si>
  <si>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</si>
  <si>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</si>
  <si>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</si>
  <si>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</si>
  <si>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</si>
  <si>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</si>
  <si>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</si>
  <si>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</si>
  <si>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</si>
  <si>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</si>
  <si>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</si>
  <si>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</si>
  <si>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</si>
  <si>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</si>
  <si>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</si>
  <si>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</si>
  <si>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</si>
  <si>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</si>
  <si>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</si>
  <si>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</si>
  <si>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</si>
  <si>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</si>
  <si>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</si>
  <si>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</si>
  <si>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</si>
  <si>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</si>
  <si>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</si>
  <si>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</si>
  <si>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</si>
  <si>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</si>
  <si>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</si>
  <si>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</si>
  <si>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</si>
  <si>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</si>
  <si>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</si>
  <si>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</si>
  <si>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</si>
  <si>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</si>
  <si>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</si>
  <si>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</si>
  <si>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</si>
  <si>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</si>
  <si>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</si>
  <si>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</si>
  <si>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</si>
  <si>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</si>
  <si>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</si>
  <si>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</si>
  <si>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</si>
  <si>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</si>
  <si>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</si>
  <si>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</si>
  <si>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</si>
  <si>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</si>
  <si>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</si>
  <si>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</si>
  <si>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</si>
  <si>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</si>
  <si>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</si>
  <si>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</si>
  <si>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</si>
  <si>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</si>
  <si>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</si>
  <si>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</si>
  <si>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退回以前年度违规违约费用</t>
  </si>
  <si>
    <t>其中：1.以前年度保险费退回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</si>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</sst>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0.00%;\-0.00%"/>
  </numFmts>
  <fonts count="4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8"/>
      <color rgb="FF000000"/>
      <name val="宋体"/>
      <charset val="134"/>
    </font>
    <font>
      <sz val="18"/>
      <color rgb="FF000000"/>
      <name val="仿宋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23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8"/>
      <color rgb="FF000000"/>
      <name val="Arial"/>
      <charset val="134"/>
    </font>
    <font>
      <sz val="8"/>
      <color rgb="FF000000"/>
      <name val="仿宋"/>
      <charset val="134"/>
    </font>
    <font>
      <sz val="25"/>
      <color rgb="FF000000"/>
      <name val="黑体"/>
      <charset val="134"/>
    </font>
    <font>
      <sz val="10"/>
      <color rgb="FFFF0000"/>
      <name val="仿宋"/>
      <charset val="134"/>
    </font>
    <font>
      <sz val="25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b/>
      <sz val="23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8" borderId="11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2">
      <alignment vertical="center"/>
    </xf>
    <xf numFmtId="0" fontId="31" fillId="0" borderId="12">
      <alignment vertical="center"/>
    </xf>
    <xf numFmtId="0" fontId="32" fillId="0" borderId="13">
      <alignment vertical="center"/>
    </xf>
    <xf numFmtId="0" fontId="32" fillId="0" borderId="0">
      <alignment vertical="center"/>
    </xf>
    <xf numFmtId="0" fontId="33" fillId="9" borderId="14">
      <alignment vertical="center"/>
    </xf>
    <xf numFmtId="0" fontId="34" fillId="10" borderId="15">
      <alignment vertical="center"/>
    </xf>
    <xf numFmtId="0" fontId="35" fillId="10" borderId="14">
      <alignment vertical="center"/>
    </xf>
    <xf numFmtId="0" fontId="36" fillId="11" borderId="16">
      <alignment vertical="center"/>
    </xf>
    <xf numFmtId="0" fontId="37" fillId="0" borderId="17">
      <alignment vertical="center"/>
    </xf>
    <xf numFmtId="0" fontId="38" fillId="0" borderId="18">
      <alignment vertical="center"/>
    </xf>
    <xf numFmtId="0" fontId="39" fillId="12" borderId="0">
      <alignment vertical="center"/>
    </xf>
    <xf numFmtId="0" fontId="40" fillId="13" borderId="0">
      <alignment vertical="center"/>
    </xf>
    <xf numFmtId="0" fontId="41" fillId="14" borderId="0">
      <alignment vertical="center"/>
    </xf>
    <xf numFmtId="0" fontId="42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42" fillId="18" borderId="0">
      <alignment vertical="center"/>
    </xf>
    <xf numFmtId="0" fontId="42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42" fillId="22" borderId="0">
      <alignment vertical="center"/>
    </xf>
    <xf numFmtId="0" fontId="42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42" fillId="26" borderId="0">
      <alignment vertical="center"/>
    </xf>
    <xf numFmtId="0" fontId="42" fillId="27" borderId="0">
      <alignment vertical="center"/>
    </xf>
    <xf numFmtId="0" fontId="0" fillId="28" borderId="0">
      <alignment vertical="center"/>
    </xf>
    <xf numFmtId="0" fontId="0" fillId="29" borderId="0">
      <alignment vertical="center"/>
    </xf>
    <xf numFmtId="0" fontId="42" fillId="30" borderId="0">
      <alignment vertical="center"/>
    </xf>
    <xf numFmtId="0" fontId="42" fillId="31" borderId="0">
      <alignment vertical="center"/>
    </xf>
    <xf numFmtId="0" fontId="0" fillId="32" borderId="0">
      <alignment vertical="center"/>
    </xf>
    <xf numFmtId="0" fontId="0" fillId="33" borderId="0">
      <alignment vertical="center"/>
    </xf>
    <xf numFmtId="0" fontId="42" fillId="34" borderId="0">
      <alignment vertical="center"/>
    </xf>
    <xf numFmtId="0" fontId="42" fillId="35" borderId="0">
      <alignment vertical="center"/>
    </xf>
    <xf numFmtId="0" fontId="0" fillId="36" borderId="0">
      <alignment vertical="center"/>
    </xf>
    <xf numFmtId="0" fontId="0" fillId="37" borderId="0">
      <alignment vertical="center"/>
    </xf>
    <xf numFmtId="0" fontId="42" fillId="38" borderId="0">
      <alignment vertical="center"/>
    </xf>
  </cellStyleXfs>
  <cellXfs count="134">
    <xf numFmtId="0" fontId="0" fillId="0" borderId="0" xfId="0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4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lef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4" borderId="1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177" fontId="2" fillId="5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177" fontId="2" fillId="3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77" fontId="2" fillId="3" borderId="1" xfId="0" applyNumberFormat="1" applyFont="1" applyFill="1" applyBorder="1" applyAlignment="1" applyProtection="1">
      <alignment horizontal="right" vertical="center"/>
    </xf>
    <xf numFmtId="177" fontId="2" fillId="2" borderId="5" xfId="0" applyNumberFormat="1" applyFont="1" applyFill="1" applyBorder="1" applyAlignment="1" applyProtection="1">
      <alignment horizontal="left" vertical="center"/>
    </xf>
    <xf numFmtId="177" fontId="2" fillId="2" borderId="0" xfId="0" applyNumberFormat="1" applyFont="1" applyFill="1" applyBorder="1" applyAlignment="1" applyProtection="1">
      <alignment horizontal="left" vertical="center"/>
    </xf>
    <xf numFmtId="177" fontId="5" fillId="2" borderId="0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7" fontId="2" fillId="4" borderId="7" xfId="0" applyNumberFormat="1" applyFont="1" applyFill="1" applyBorder="1" applyAlignment="1" applyProtection="1">
      <alignment horizontal="righ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/>
    </xf>
    <xf numFmtId="177" fontId="2" fillId="6" borderId="1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left" vertical="center" wrapText="1"/>
    </xf>
    <xf numFmtId="177" fontId="2" fillId="7" borderId="1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left" vertical="center"/>
    </xf>
    <xf numFmtId="0" fontId="21" fillId="2" borderId="0" xfId="0" applyNumberFormat="1" applyFont="1" applyFill="1" applyBorder="1" applyAlignment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49" fontId="23" fillId="2" borderId="0" xfId="0" applyNumberFormat="1" applyFont="1" applyFill="1" applyBorder="1" applyAlignment="1" applyProtection="1">
      <alignment horizontal="left" vertical="center" wrapText="1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3" workbookViewId="0">
      <selection activeCell="C8" sqref="C8"/>
    </sheetView>
  </sheetViews>
  <sheetFormatPr defaultColWidth="8" defaultRowHeight="14.25" customHeight="1"/>
  <cols>
    <col min="1" max="1" width="22.1416666666667" style="24" customWidth="1"/>
    <col min="2" max="2" width="5.70833333333333" style="24" customWidth="1"/>
    <col min="3" max="3" width="6.14166666666667" style="24" customWidth="1"/>
    <col min="4" max="4" width="4.425" style="24" customWidth="1"/>
    <col min="5" max="5" width="7.425" style="24" customWidth="1"/>
    <col min="6" max="6" width="14.5666666666667" style="24" customWidth="1"/>
    <col min="7" max="7" width="12.5666666666667" style="24" customWidth="1"/>
    <col min="8" max="8" width="5.425" style="24" customWidth="1"/>
    <col min="9" max="9" width="10.425" style="24" customWidth="1"/>
    <col min="10" max="10" width="8.70833333333333" style="24" customWidth="1"/>
    <col min="11" max="13" width="8.14166666666667" style="24" customWidth="1"/>
    <col min="14" max="14" width="21.2833333333333" style="24" customWidth="1"/>
    <col min="15" max="15" width="10.2833333333333" style="24" customWidth="1"/>
  </cols>
  <sheetData>
    <row r="1" hidden="1" customHeight="1" spans="1:15">
      <c r="A1" s="120"/>
      <c r="B1" s="120"/>
      <c r="C1" s="89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hidden="1" customHeight="1" spans="1:15">
      <c r="A2" s="121"/>
      <c r="B2" s="122"/>
      <c r="C2" s="122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ht="27" customHeight="1" spans="1:15">
      <c r="A3" s="65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ht="45" customHeight="1" spans="1: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ht="37.5" customHeight="1" spans="1:1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32"/>
    </row>
    <row r="6" ht="45" customHeight="1" spans="1: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ht="45" customHeight="1" spans="1:15">
      <c r="A7" s="64"/>
      <c r="B7" s="64"/>
      <c r="C7" s="64"/>
      <c r="D7" s="64"/>
      <c r="E7" s="125" t="s">
        <v>1</v>
      </c>
      <c r="F7" s="125"/>
      <c r="G7" s="126"/>
      <c r="H7" s="127"/>
      <c r="I7" s="127"/>
      <c r="J7" s="127"/>
      <c r="K7" s="64"/>
      <c r="L7" s="64"/>
      <c r="M7" s="64"/>
      <c r="N7" s="64"/>
      <c r="O7" s="64"/>
    </row>
    <row r="8" ht="15" customHeight="1" spans="1:15">
      <c r="A8" s="64"/>
      <c r="B8" s="64"/>
      <c r="C8" s="64"/>
      <c r="D8" s="64"/>
      <c r="E8" s="128"/>
      <c r="F8" s="128"/>
      <c r="G8" s="129"/>
      <c r="H8" s="129"/>
      <c r="I8" s="129"/>
      <c r="J8" s="129"/>
      <c r="K8" s="64"/>
      <c r="L8" s="64"/>
      <c r="M8" s="64"/>
      <c r="N8" s="64"/>
      <c r="O8" s="64"/>
    </row>
    <row r="9" ht="45" customHeight="1" spans="1:15">
      <c r="A9" s="64"/>
      <c r="B9" s="64"/>
      <c r="C9" s="64"/>
      <c r="D9" s="64"/>
      <c r="E9" s="130" t="s">
        <v>2</v>
      </c>
      <c r="F9" s="125"/>
      <c r="G9" s="126"/>
      <c r="H9" s="127"/>
      <c r="I9" s="125" t="s">
        <v>3</v>
      </c>
      <c r="J9" s="125"/>
      <c r="K9" s="126"/>
      <c r="L9" s="127"/>
      <c r="M9" s="127"/>
      <c r="N9" s="64"/>
      <c r="O9" s="64"/>
    </row>
    <row r="10" ht="15" customHeight="1" spans="1:15">
      <c r="A10" s="64"/>
      <c r="B10" s="64"/>
      <c r="C10" s="64"/>
      <c r="D10" s="64"/>
      <c r="E10" s="128"/>
      <c r="F10" s="128"/>
      <c r="G10" s="129"/>
      <c r="H10" s="129"/>
      <c r="I10" s="128"/>
      <c r="J10" s="128"/>
      <c r="K10" s="64"/>
      <c r="L10" s="64"/>
      <c r="M10" s="64"/>
      <c r="N10" s="64"/>
      <c r="O10" s="64"/>
    </row>
    <row r="11" ht="45" customHeight="1" spans="1:15">
      <c r="A11" s="64"/>
      <c r="B11" s="64"/>
      <c r="C11" s="64"/>
      <c r="D11" s="64"/>
      <c r="E11" s="125" t="s">
        <v>4</v>
      </c>
      <c r="F11" s="125"/>
      <c r="G11" s="126"/>
      <c r="H11" s="127"/>
      <c r="I11" s="125" t="s">
        <v>5</v>
      </c>
      <c r="J11" s="125"/>
      <c r="K11" s="126"/>
      <c r="L11" s="127"/>
      <c r="M11" s="127"/>
      <c r="N11" s="64"/>
      <c r="O11" s="64"/>
    </row>
    <row r="12" ht="45" customHeight="1" spans="1: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ht="45" customHeight="1" spans="1:15">
      <c r="A13" s="131" t="s">
        <v>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0"/>
    </row>
    <row r="14" ht="45" customHeight="1" spans="1:15">
      <c r="A14" s="131" t="s">
        <v>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0"/>
    </row>
    <row r="15" ht="13.5" customHeight="1" spans="1: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33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="110" zoomScaleNormal="110" topLeftCell="A2" workbookViewId="0">
      <selection activeCell="D16" sqref="D16"/>
    </sheetView>
  </sheetViews>
  <sheetFormatPr defaultColWidth="8" defaultRowHeight="14.25" customHeight="1" outlineLevelCol="3"/>
  <cols>
    <col min="1" max="1" width="10.7083333333333" style="24" customWidth="1"/>
    <col min="2" max="2" width="35.425" style="24" customWidth="1"/>
    <col min="3" max="3" width="31" style="24" customWidth="1"/>
    <col min="4" max="4" width="31.1416666666667" style="24" customWidth="1"/>
  </cols>
  <sheetData>
    <row r="1" hidden="1" customHeight="1" spans="1:4">
      <c r="A1" s="61"/>
      <c r="B1" s="65"/>
      <c r="C1" s="61"/>
      <c r="D1" s="61"/>
    </row>
    <row r="2" ht="57.75" customHeight="1" spans="1:4">
      <c r="A2" s="1" t="s">
        <v>276</v>
      </c>
      <c r="B2" s="1"/>
      <c r="C2" s="1"/>
      <c r="D2" s="1"/>
    </row>
    <row r="3" ht="18.75" customHeight="1" spans="1:4">
      <c r="A3" s="27"/>
      <c r="B3" s="27"/>
      <c r="C3" s="27"/>
      <c r="D3" s="27" t="s">
        <v>277</v>
      </c>
    </row>
    <row r="4" ht="15.75" customHeight="1" spans="1:4">
      <c r="A4" s="27" t="s">
        <v>244</v>
      </c>
      <c r="B4" s="104" t="s">
        <v>54</v>
      </c>
      <c r="C4" s="104" t="s">
        <v>278</v>
      </c>
      <c r="D4" s="27" t="s">
        <v>55</v>
      </c>
    </row>
    <row r="5" ht="29.25" customHeight="1" spans="1:4">
      <c r="A5" s="8" t="s">
        <v>279</v>
      </c>
      <c r="B5" s="8"/>
      <c r="C5" s="8" t="s">
        <v>57</v>
      </c>
      <c r="D5" s="8" t="s">
        <v>58</v>
      </c>
    </row>
    <row r="6" ht="31.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C8+C9+C10+C11</f>
        <v>122306676.85</v>
      </c>
      <c r="D7" s="18">
        <f t="shared" si="0"/>
        <v>185060718.7</v>
      </c>
    </row>
    <row r="8" ht="18.75" customHeight="1" spans="1:4">
      <c r="A8" s="8" t="s">
        <v>61</v>
      </c>
      <c r="B8" s="9" t="s">
        <v>280</v>
      </c>
      <c r="C8" s="31"/>
      <c r="D8" s="31"/>
    </row>
    <row r="9" ht="18.75" customHeight="1" spans="1:4">
      <c r="A9" s="8" t="s">
        <v>63</v>
      </c>
      <c r="B9" s="9" t="s">
        <v>281</v>
      </c>
      <c r="C9" s="31"/>
      <c r="D9" s="31"/>
    </row>
    <row r="10" ht="18.75" customHeight="1" spans="1:4">
      <c r="A10" s="8" t="s">
        <v>65</v>
      </c>
      <c r="B10" s="9" t="s">
        <v>282</v>
      </c>
      <c r="C10" s="31">
        <v>122290691.95</v>
      </c>
      <c r="D10" s="31">
        <v>185060718.7</v>
      </c>
    </row>
    <row r="11" ht="18.75" customHeight="1" spans="1:4">
      <c r="A11" s="8" t="s">
        <v>67</v>
      </c>
      <c r="B11" s="9" t="s">
        <v>283</v>
      </c>
      <c r="C11" s="31">
        <v>15984.9</v>
      </c>
      <c r="D11" s="46">
        <f>居民医疗暂2023nb09!H31</f>
        <v>0</v>
      </c>
    </row>
    <row r="12" ht="18.75" customHeight="1" spans="1:4">
      <c r="A12" s="8" t="s">
        <v>69</v>
      </c>
      <c r="B12" s="9" t="s">
        <v>72</v>
      </c>
      <c r="C12" s="18">
        <f t="shared" ref="C12:D12" si="1">C13+C14</f>
        <v>0</v>
      </c>
      <c r="D12" s="18">
        <f t="shared" si="1"/>
        <v>0</v>
      </c>
    </row>
    <row r="13" ht="18.75" customHeight="1" spans="1:4">
      <c r="A13" s="8" t="s">
        <v>71</v>
      </c>
      <c r="B13" s="9" t="s">
        <v>284</v>
      </c>
      <c r="C13" s="31"/>
      <c r="D13" s="46">
        <f>居民医疗暂2023nb09!C31</f>
        <v>0</v>
      </c>
    </row>
    <row r="14" ht="18.75" customHeight="1" spans="1:4">
      <c r="A14" s="8" t="s">
        <v>73</v>
      </c>
      <c r="B14" s="9" t="s">
        <v>285</v>
      </c>
      <c r="C14" s="31"/>
      <c r="D14" s="31"/>
    </row>
    <row r="15" ht="18.75" customHeight="1" spans="1:4">
      <c r="A15" s="8" t="s">
        <v>75</v>
      </c>
      <c r="B15" s="9" t="s">
        <v>78</v>
      </c>
      <c r="C15" s="46">
        <f>居民收支2023nb08!D31</f>
        <v>122306676.85</v>
      </c>
      <c r="D15" s="46">
        <f>居民收支2023nb08!H31</f>
        <v>185060718.7</v>
      </c>
    </row>
    <row r="16" s="76" customFormat="1" ht="18.75" customHeight="1" spans="1:4">
      <c r="A16" s="8">
        <v>10</v>
      </c>
      <c r="B16" s="9" t="s">
        <v>286</v>
      </c>
      <c r="C16" s="31">
        <v>122306676.85</v>
      </c>
      <c r="D16" s="31">
        <v>185060718.7</v>
      </c>
    </row>
    <row r="17" ht="18.75" customHeight="1" spans="1:4">
      <c r="A17" s="8">
        <v>11</v>
      </c>
      <c r="B17" s="9" t="s">
        <v>287</v>
      </c>
      <c r="C17" s="31"/>
      <c r="D17" s="31"/>
    </row>
    <row r="18" ht="18.75" customHeight="1" spans="1:4">
      <c r="A18" s="57" t="s">
        <v>85</v>
      </c>
      <c r="B18" s="57"/>
      <c r="C18" s="57"/>
      <c r="D18" s="57"/>
    </row>
    <row r="19" ht="13.5" customHeight="1" spans="1:4">
      <c r="A19" s="36" t="s">
        <v>288</v>
      </c>
      <c r="B19" s="36"/>
      <c r="C19" s="36"/>
      <c r="D19" s="36"/>
    </row>
    <row r="20" ht="13.5" customHeight="1" spans="1:4">
      <c r="A20" s="36" t="s">
        <v>87</v>
      </c>
      <c r="B20" s="36"/>
      <c r="C20" s="36"/>
      <c r="D20" s="36"/>
    </row>
    <row r="21" ht="13.5" customHeight="1" spans="1:4">
      <c r="A21" s="36" t="s">
        <v>148</v>
      </c>
      <c r="B21" s="36"/>
      <c r="C21" s="36"/>
      <c r="D21" s="36"/>
    </row>
    <row r="24" customHeight="1" spans="1:4">
      <c r="A24" s="62"/>
      <c r="B24" s="62"/>
      <c r="C24" s="62"/>
      <c r="D24" s="62"/>
    </row>
  </sheetData>
  <sheetProtection sheet="1"/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tabSelected="1" zoomScale="110" zoomScaleNormal="110" workbookViewId="0">
      <selection activeCell="D10" sqref="D10"/>
    </sheetView>
  </sheetViews>
  <sheetFormatPr defaultColWidth="8" defaultRowHeight="14.25" customHeight="1" outlineLevelCol="7"/>
  <cols>
    <col min="1" max="2" width="10.7083333333333" style="24" customWidth="1"/>
    <col min="3" max="3" width="28.5666666666667" style="24" customWidth="1"/>
    <col min="4" max="4" width="24.8583333333333" style="24" customWidth="1"/>
    <col min="5" max="5" width="7.425" style="24" customWidth="1"/>
    <col min="6" max="6" width="12.2833333333333" style="24" customWidth="1"/>
    <col min="7" max="7" width="26.8583333333333" style="24" customWidth="1"/>
    <col min="8" max="8" width="23" style="24" customWidth="1"/>
  </cols>
  <sheetData>
    <row r="1" ht="0.75" customHeight="1" spans="1:8">
      <c r="A1" s="65"/>
      <c r="B1" s="65"/>
      <c r="C1" s="65"/>
      <c r="D1" s="65"/>
      <c r="E1" s="65"/>
      <c r="F1" s="65"/>
      <c r="G1" s="65"/>
      <c r="H1" s="65"/>
    </row>
    <row r="2" ht="60" customHeight="1" spans="1:8">
      <c r="A2" s="1" t="s">
        <v>289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92"/>
      <c r="H3" s="92"/>
    </row>
    <row r="4" ht="15" customHeight="1" spans="1:8">
      <c r="A4" s="52"/>
      <c r="B4" s="52"/>
      <c r="C4" s="52"/>
      <c r="D4" s="52"/>
      <c r="E4" s="52"/>
      <c r="F4" s="52"/>
      <c r="G4" s="27"/>
      <c r="H4" s="27" t="s">
        <v>290</v>
      </c>
    </row>
    <row r="5" ht="15" customHeight="1" spans="1:8">
      <c r="A5" s="42" t="s">
        <v>244</v>
      </c>
      <c r="B5" s="28" t="s">
        <v>54</v>
      </c>
      <c r="C5" s="28"/>
      <c r="D5" s="42"/>
      <c r="E5" s="54" t="s">
        <v>91</v>
      </c>
      <c r="F5" s="54"/>
      <c r="G5" s="42"/>
      <c r="H5" s="42" t="s">
        <v>151</v>
      </c>
    </row>
    <row r="6" ht="15" customHeight="1" spans="1:8">
      <c r="A6" s="8" t="s">
        <v>291</v>
      </c>
      <c r="B6" s="8"/>
      <c r="C6" s="8"/>
      <c r="D6" s="8" t="s">
        <v>292</v>
      </c>
      <c r="E6" s="8" t="s">
        <v>291</v>
      </c>
      <c r="F6" s="8"/>
      <c r="G6" s="8"/>
      <c r="H6" s="8" t="s">
        <v>292</v>
      </c>
    </row>
    <row r="7" ht="15" customHeight="1" spans="1:8">
      <c r="A7" s="8" t="s">
        <v>59</v>
      </c>
      <c r="B7" s="16" t="s">
        <v>100</v>
      </c>
      <c r="C7" s="16"/>
      <c r="D7" s="18">
        <f>D8+D9+D10+D11+D12</f>
        <v>47510745</v>
      </c>
      <c r="E7" s="8">
        <v>28</v>
      </c>
      <c r="F7" s="16" t="s">
        <v>101</v>
      </c>
      <c r="G7" s="16"/>
      <c r="H7" s="18">
        <f>H8+H9+H10+H11</f>
        <v>92094683.4</v>
      </c>
    </row>
    <row r="8" ht="15" customHeight="1" spans="1:8">
      <c r="A8" s="8" t="s">
        <v>61</v>
      </c>
      <c r="B8" s="93" t="s">
        <v>293</v>
      </c>
      <c r="C8" s="94"/>
      <c r="D8" s="31">
        <v>47510745</v>
      </c>
      <c r="E8" s="8">
        <v>29</v>
      </c>
      <c r="F8" s="95" t="s">
        <v>294</v>
      </c>
      <c r="G8" s="94" t="s">
        <v>295</v>
      </c>
      <c r="H8" s="31">
        <v>61514654.89</v>
      </c>
    </row>
    <row r="9" ht="15" customHeight="1" spans="1:8">
      <c r="A9" s="8" t="s">
        <v>63</v>
      </c>
      <c r="B9" s="93" t="s">
        <v>296</v>
      </c>
      <c r="C9" s="94"/>
      <c r="D9" s="31"/>
      <c r="E9" s="8">
        <v>30</v>
      </c>
      <c r="F9" s="95"/>
      <c r="G9" s="94" t="s">
        <v>297</v>
      </c>
      <c r="H9" s="31">
        <v>20937285.6</v>
      </c>
    </row>
    <row r="10" ht="15" customHeight="1" spans="1:8">
      <c r="A10" s="8" t="s">
        <v>65</v>
      </c>
      <c r="B10" s="93" t="s">
        <v>298</v>
      </c>
      <c r="C10" s="94"/>
      <c r="D10" s="31"/>
      <c r="E10" s="8">
        <v>31</v>
      </c>
      <c r="F10" s="95"/>
      <c r="G10" s="94" t="s">
        <v>299</v>
      </c>
      <c r="H10" s="31">
        <v>5241832.91</v>
      </c>
    </row>
    <row r="11" ht="15" customHeight="1" spans="1:8">
      <c r="A11" s="8" t="s">
        <v>67</v>
      </c>
      <c r="B11" s="93" t="s">
        <v>300</v>
      </c>
      <c r="C11" s="94"/>
      <c r="D11" s="31"/>
      <c r="E11" s="8">
        <v>32</v>
      </c>
      <c r="F11" s="95"/>
      <c r="G11" s="94" t="s">
        <v>301</v>
      </c>
      <c r="H11" s="31">
        <v>4400910</v>
      </c>
    </row>
    <row r="12" ht="15" customHeight="1" spans="1:8">
      <c r="A12" s="8">
        <v>6</v>
      </c>
      <c r="B12" s="93" t="s">
        <v>302</v>
      </c>
      <c r="C12" s="94"/>
      <c r="D12" s="31"/>
      <c r="E12" s="8">
        <v>33</v>
      </c>
      <c r="F12" s="95"/>
      <c r="G12" s="94"/>
      <c r="H12" s="67"/>
    </row>
    <row r="13" ht="15" customHeight="1" spans="1:8">
      <c r="A13" s="8">
        <v>7</v>
      </c>
      <c r="B13" s="16" t="s">
        <v>108</v>
      </c>
      <c r="C13" s="16"/>
      <c r="D13" s="18">
        <f>D14+D15</f>
        <v>181052.17</v>
      </c>
      <c r="E13" s="8">
        <v>34</v>
      </c>
      <c r="F13" s="95"/>
      <c r="G13" s="94"/>
      <c r="H13" s="67"/>
    </row>
    <row r="14" ht="15" customHeight="1" spans="1:8">
      <c r="A14" s="8">
        <v>8</v>
      </c>
      <c r="B14" s="93" t="s">
        <v>303</v>
      </c>
      <c r="C14" s="94"/>
      <c r="D14" s="31"/>
      <c r="E14" s="8">
        <v>35</v>
      </c>
      <c r="F14" s="93"/>
      <c r="G14" s="96"/>
      <c r="H14" s="67"/>
    </row>
    <row r="15" ht="15" customHeight="1" spans="1:8">
      <c r="A15" s="8">
        <v>9</v>
      </c>
      <c r="B15" s="16" t="s">
        <v>304</v>
      </c>
      <c r="C15" s="16"/>
      <c r="D15" s="31">
        <v>181052.17</v>
      </c>
      <c r="E15" s="8">
        <v>36</v>
      </c>
      <c r="F15" s="16" t="s">
        <v>305</v>
      </c>
      <c r="G15" s="16"/>
      <c r="H15" s="18">
        <f>H16+H17</f>
        <v>819700.78</v>
      </c>
    </row>
    <row r="16" ht="15" customHeight="1" spans="1:8">
      <c r="A16" s="8">
        <v>10</v>
      </c>
      <c r="B16" s="16" t="s">
        <v>115</v>
      </c>
      <c r="C16" s="16"/>
      <c r="D16" s="18">
        <f>D17+D21+D22</f>
        <v>105578854.4</v>
      </c>
      <c r="E16" s="8">
        <v>37</v>
      </c>
      <c r="F16" s="97" t="s">
        <v>306</v>
      </c>
      <c r="G16" s="96"/>
      <c r="H16" s="31">
        <v>819700.78</v>
      </c>
    </row>
    <row r="17" ht="15" customHeight="1" spans="1:8">
      <c r="A17" s="8">
        <v>11</v>
      </c>
      <c r="B17" s="16" t="s">
        <v>307</v>
      </c>
      <c r="C17" s="16"/>
      <c r="D17" s="18">
        <f>D18+D19+D20</f>
        <v>105578854.4</v>
      </c>
      <c r="E17" s="8">
        <v>38</v>
      </c>
      <c r="F17" s="97" t="s">
        <v>308</v>
      </c>
      <c r="G17" s="96"/>
      <c r="H17" s="31"/>
    </row>
    <row r="18" ht="15" customHeight="1" spans="1:8">
      <c r="A18" s="8">
        <v>12</v>
      </c>
      <c r="B18" s="16" t="s">
        <v>309</v>
      </c>
      <c r="C18" s="16"/>
      <c r="D18" s="31">
        <v>62010000</v>
      </c>
      <c r="E18" s="8">
        <v>39</v>
      </c>
      <c r="F18" s="93" t="s">
        <v>310</v>
      </c>
      <c r="G18" s="94"/>
      <c r="H18" s="31"/>
    </row>
    <row r="19" ht="15" customHeight="1" spans="1:8">
      <c r="A19" s="8">
        <v>13</v>
      </c>
      <c r="B19" s="16" t="s">
        <v>311</v>
      </c>
      <c r="C19" s="16"/>
      <c r="D19" s="31">
        <v>4500000</v>
      </c>
      <c r="E19" s="8">
        <v>40</v>
      </c>
      <c r="F19" s="8"/>
      <c r="G19" s="8"/>
      <c r="H19" s="67"/>
    </row>
    <row r="20" ht="15" customHeight="1" spans="1:8">
      <c r="A20" s="8">
        <v>14</v>
      </c>
      <c r="B20" s="16" t="s">
        <v>312</v>
      </c>
      <c r="C20" s="16"/>
      <c r="D20" s="31">
        <v>39068854.4</v>
      </c>
      <c r="E20" s="8">
        <v>41</v>
      </c>
      <c r="F20" s="8"/>
      <c r="G20" s="8"/>
      <c r="H20" s="8"/>
    </row>
    <row r="21" ht="22.5" customHeight="1" spans="1:8">
      <c r="A21" s="8">
        <v>15</v>
      </c>
      <c r="B21" s="98" t="s">
        <v>313</v>
      </c>
      <c r="C21" s="98"/>
      <c r="D21" s="31"/>
      <c r="E21" s="8">
        <v>42</v>
      </c>
      <c r="F21" s="16"/>
      <c r="G21" s="16"/>
      <c r="H21" s="67"/>
    </row>
    <row r="22" ht="15" customHeight="1" spans="1:8">
      <c r="A22" s="8">
        <v>16</v>
      </c>
      <c r="B22" s="99" t="s">
        <v>314</v>
      </c>
      <c r="C22" s="99"/>
      <c r="D22" s="31"/>
      <c r="E22" s="8">
        <v>43</v>
      </c>
      <c r="F22" s="16"/>
      <c r="G22" s="16"/>
      <c r="H22" s="67"/>
    </row>
    <row r="23" ht="15" customHeight="1" spans="1:8">
      <c r="A23" s="8">
        <v>17</v>
      </c>
      <c r="B23" s="93" t="s">
        <v>119</v>
      </c>
      <c r="C23" s="94"/>
      <c r="D23" s="31">
        <v>2397774.46</v>
      </c>
      <c r="E23" s="8">
        <v>44</v>
      </c>
      <c r="F23" s="93"/>
      <c r="G23" s="94"/>
      <c r="H23" s="94"/>
    </row>
    <row r="24" ht="15" customHeight="1" spans="1:8">
      <c r="A24" s="8">
        <v>18</v>
      </c>
      <c r="B24" s="71" t="s">
        <v>315</v>
      </c>
      <c r="C24" s="71"/>
      <c r="D24" s="18">
        <f>D7+D13+D16+D23</f>
        <v>155668426.03</v>
      </c>
      <c r="E24" s="8">
        <v>45</v>
      </c>
      <c r="F24" s="71" t="s">
        <v>315</v>
      </c>
      <c r="G24" s="71"/>
      <c r="H24" s="100">
        <f>H7+H15+H18</f>
        <v>92914384.18</v>
      </c>
    </row>
    <row r="25" ht="15" customHeight="1" spans="1:8">
      <c r="A25" s="8">
        <v>19</v>
      </c>
      <c r="B25" s="71"/>
      <c r="C25" s="71"/>
      <c r="D25" s="67"/>
      <c r="E25" s="8">
        <v>46</v>
      </c>
      <c r="F25" s="93"/>
      <c r="G25" s="94"/>
      <c r="H25" s="67"/>
    </row>
    <row r="26" ht="15" customHeight="1" spans="1:8">
      <c r="A26" s="8">
        <v>20</v>
      </c>
      <c r="B26" s="16" t="s">
        <v>316</v>
      </c>
      <c r="C26" s="16"/>
      <c r="D26" s="31"/>
      <c r="E26" s="8">
        <v>47</v>
      </c>
      <c r="F26" s="16" t="s">
        <v>134</v>
      </c>
      <c r="G26" s="16"/>
      <c r="H26" s="31"/>
    </row>
    <row r="27" ht="15" customHeight="1" spans="1:8">
      <c r="A27" s="8">
        <v>21</v>
      </c>
      <c r="B27" s="16" t="s">
        <v>317</v>
      </c>
      <c r="C27" s="16"/>
      <c r="D27" s="31"/>
      <c r="E27" s="8">
        <v>48</v>
      </c>
      <c r="F27" s="16" t="s">
        <v>136</v>
      </c>
      <c r="G27" s="16"/>
      <c r="H27" s="31"/>
    </row>
    <row r="28" ht="15" customHeight="1" spans="1:8">
      <c r="A28" s="8">
        <v>22</v>
      </c>
      <c r="B28" s="8"/>
      <c r="C28" s="8"/>
      <c r="D28" s="67"/>
      <c r="E28" s="8">
        <v>49</v>
      </c>
      <c r="F28" s="8"/>
      <c r="G28" s="8"/>
      <c r="H28" s="67"/>
    </row>
    <row r="29" ht="15" customHeight="1" spans="1:8">
      <c r="A29" s="8">
        <v>23</v>
      </c>
      <c r="B29" s="71" t="s">
        <v>137</v>
      </c>
      <c r="C29" s="71"/>
      <c r="D29" s="18">
        <f>D24+D26+D27</f>
        <v>155668426.03</v>
      </c>
      <c r="E29" s="8">
        <v>50</v>
      </c>
      <c r="F29" s="71" t="s">
        <v>138</v>
      </c>
      <c r="G29" s="71"/>
      <c r="H29" s="18">
        <f>H24+H26+H27</f>
        <v>92914384.18</v>
      </c>
    </row>
    <row r="30" ht="15" customHeight="1" spans="1:8">
      <c r="A30" s="8">
        <v>24</v>
      </c>
      <c r="B30" s="8"/>
      <c r="C30" s="8"/>
      <c r="D30" s="67"/>
      <c r="E30" s="8">
        <v>51</v>
      </c>
      <c r="F30" s="71"/>
      <c r="G30" s="71"/>
      <c r="H30" s="67"/>
    </row>
    <row r="31" ht="15" customHeight="1" spans="1:8">
      <c r="A31" s="8">
        <v>25</v>
      </c>
      <c r="B31" s="16" t="s">
        <v>318</v>
      </c>
      <c r="C31" s="16"/>
      <c r="D31" s="31">
        <v>122306676.85</v>
      </c>
      <c r="E31" s="8">
        <v>52</v>
      </c>
      <c r="F31" s="16" t="s">
        <v>319</v>
      </c>
      <c r="G31" s="16"/>
      <c r="H31" s="18">
        <f>(D29+D31)-H29</f>
        <v>185060718.7</v>
      </c>
    </row>
    <row r="32" ht="15" customHeight="1" spans="1:8">
      <c r="A32" s="8">
        <v>26</v>
      </c>
      <c r="B32" s="8"/>
      <c r="C32" s="8"/>
      <c r="D32" s="67"/>
      <c r="E32" s="8">
        <v>53</v>
      </c>
      <c r="F32" s="8"/>
      <c r="G32" s="8"/>
      <c r="H32" s="67"/>
    </row>
    <row r="33" ht="15" customHeight="1" spans="1:8">
      <c r="A33" s="8">
        <v>27</v>
      </c>
      <c r="B33" s="71" t="s">
        <v>320</v>
      </c>
      <c r="C33" s="71"/>
      <c r="D33" s="18">
        <f>D29+D31</f>
        <v>277975102.88</v>
      </c>
      <c r="E33" s="8">
        <v>54</v>
      </c>
      <c r="F33" s="71" t="s">
        <v>320</v>
      </c>
      <c r="G33" s="71"/>
      <c r="H33" s="18">
        <f>H29+H31</f>
        <v>277975102.88</v>
      </c>
    </row>
    <row r="34" ht="22.5" customHeight="1" spans="1:8">
      <c r="A34" s="52" t="s">
        <v>321</v>
      </c>
      <c r="B34" s="36"/>
      <c r="C34" s="36"/>
      <c r="D34" s="101"/>
      <c r="E34" s="36" t="s">
        <v>322</v>
      </c>
      <c r="F34" s="36"/>
      <c r="G34" s="36"/>
      <c r="H34" s="36"/>
    </row>
    <row r="35" ht="13.5" customHeight="1" spans="1:8">
      <c r="A35" s="36" t="s">
        <v>323</v>
      </c>
      <c r="B35" s="27"/>
      <c r="C35" s="27"/>
      <c r="D35" s="27"/>
      <c r="E35" s="102"/>
      <c r="F35" s="27"/>
      <c r="G35" s="36"/>
      <c r="H35" s="36"/>
    </row>
    <row r="36" ht="13.5" customHeight="1" spans="1:8">
      <c r="A36" s="36" t="s">
        <v>324</v>
      </c>
      <c r="B36" s="27"/>
      <c r="C36" s="27"/>
      <c r="D36" s="27"/>
      <c r="E36" s="102"/>
      <c r="F36" s="27"/>
      <c r="G36" s="36"/>
      <c r="H36" s="36"/>
    </row>
    <row r="37" ht="13.5" customHeight="1" spans="1:8">
      <c r="A37" s="36" t="s">
        <v>325</v>
      </c>
      <c r="B37" s="27"/>
      <c r="C37" s="27"/>
      <c r="D37" s="27"/>
      <c r="E37" s="102"/>
      <c r="F37" s="27"/>
      <c r="G37" s="36"/>
      <c r="H37" s="36"/>
    </row>
    <row r="38" ht="13.5" customHeight="1" spans="1:8">
      <c r="A38" s="36" t="s">
        <v>326</v>
      </c>
      <c r="B38" s="27"/>
      <c r="C38" s="27"/>
      <c r="D38" s="27"/>
      <c r="E38" s="102"/>
      <c r="F38" s="27"/>
      <c r="G38" s="36"/>
      <c r="H38" s="36"/>
    </row>
    <row r="39" ht="13.5" customHeight="1" spans="1:8">
      <c r="A39" s="36" t="s">
        <v>327</v>
      </c>
      <c r="B39" s="27"/>
      <c r="C39" s="27"/>
      <c r="D39" s="27"/>
      <c r="E39" s="102"/>
      <c r="F39" s="27"/>
      <c r="G39" s="36"/>
      <c r="H39" s="36"/>
    </row>
    <row r="40" ht="13.5" customHeight="1" spans="1:8">
      <c r="A40" s="36" t="s">
        <v>328</v>
      </c>
      <c r="B40" s="27"/>
      <c r="C40" s="27"/>
      <c r="D40" s="27"/>
      <c r="E40" s="102"/>
      <c r="F40" s="27"/>
      <c r="G40" s="36"/>
      <c r="H40" s="36"/>
    </row>
    <row r="41" ht="33" customHeight="1" spans="1:8">
      <c r="A41" s="59" t="s">
        <v>329</v>
      </c>
      <c r="B41" s="27"/>
      <c r="C41" s="27"/>
      <c r="D41" s="27"/>
      <c r="E41" s="102"/>
      <c r="F41" s="27"/>
      <c r="G41" s="36"/>
      <c r="H41" s="36"/>
    </row>
    <row r="42" ht="27" customHeight="1" spans="1:8">
      <c r="A42" s="59" t="s">
        <v>330</v>
      </c>
      <c r="B42" s="27"/>
      <c r="C42" s="27"/>
      <c r="D42" s="27"/>
      <c r="E42" s="102"/>
      <c r="F42" s="27"/>
      <c r="G42" s="36"/>
      <c r="H42" s="36"/>
    </row>
    <row r="43" ht="13.5" customHeight="1" spans="1:8">
      <c r="A43" s="36" t="s">
        <v>87</v>
      </c>
      <c r="B43" s="27"/>
      <c r="C43" s="27"/>
      <c r="D43" s="27"/>
      <c r="E43" s="102"/>
      <c r="F43" s="27"/>
      <c r="G43" s="36"/>
      <c r="H43" s="36"/>
    </row>
    <row r="44" ht="13.5" customHeight="1" spans="1:8">
      <c r="A44" s="36" t="s">
        <v>148</v>
      </c>
      <c r="B44" s="27"/>
      <c r="C44" s="27"/>
      <c r="D44" s="27"/>
      <c r="E44" s="102"/>
      <c r="F44" s="27"/>
      <c r="G44" s="36"/>
      <c r="H44" s="36"/>
    </row>
    <row r="46" customHeight="1" spans="1:8">
      <c r="A46" s="60"/>
      <c r="B46" s="61"/>
      <c r="C46" s="61"/>
      <c r="D46" s="61"/>
      <c r="E46" s="103"/>
      <c r="F46" s="61"/>
      <c r="G46" s="62"/>
      <c r="H46" s="62"/>
    </row>
    <row r="47" ht="32.25" customHeight="1" spans="1:8">
      <c r="A47" s="60"/>
      <c r="B47" s="61"/>
      <c r="C47" s="61"/>
      <c r="D47" s="61"/>
      <c r="E47" s="103"/>
      <c r="F47" s="61"/>
      <c r="G47" s="62"/>
      <c r="H47" s="62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8" right="1.18" top="1.18" bottom="1.18" header="0.51" footer="0.51"/>
  <pageSetup paperSize="9" scale="69" fitToWidth="0" fitToHeight="0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workbookViewId="0">
      <selection activeCell="F5" sqref="F5:G6"/>
    </sheetView>
  </sheetViews>
  <sheetFormatPr defaultColWidth="8" defaultRowHeight="14.25" customHeight="1"/>
  <cols>
    <col min="1" max="1" width="12.1416666666667" style="24" customWidth="1"/>
    <col min="2" max="2" width="23.425" style="24" customWidth="1"/>
    <col min="3" max="3" width="16.425" style="24" customWidth="1"/>
    <col min="4" max="4" width="15.8583333333333" style="24" customWidth="1"/>
    <col min="5" max="5" width="8" style="24" hidden="1" customWidth="1"/>
    <col min="6" max="6" width="7.56666666666667" style="24" customWidth="1"/>
    <col min="7" max="7" width="30" style="24" customWidth="1"/>
    <col min="8" max="8" width="19.2833333333333" style="24" customWidth="1"/>
    <col min="9" max="9" width="17.5666666666667" style="24" customWidth="1"/>
  </cols>
  <sheetData>
    <row r="1" ht="44.25" customHeight="1" spans="1:9">
      <c r="A1" s="1" t="s">
        <v>331</v>
      </c>
      <c r="B1" s="1"/>
      <c r="C1" s="1"/>
      <c r="D1" s="78"/>
      <c r="E1" s="78"/>
      <c r="F1" s="1"/>
      <c r="G1" s="1"/>
      <c r="H1" s="1"/>
      <c r="I1" s="1"/>
    </row>
    <row r="2" hidden="1" customHeight="1" spans="1:9">
      <c r="A2" s="79"/>
      <c r="B2" s="79"/>
      <c r="C2" s="79"/>
      <c r="D2" s="80"/>
      <c r="E2" s="81"/>
      <c r="F2" s="79"/>
      <c r="G2" s="79"/>
      <c r="H2" s="79"/>
      <c r="I2" s="79"/>
    </row>
    <row r="3" s="77" customFormat="1" ht="15.75" customHeight="1" spans="1:9">
      <c r="A3" s="52"/>
      <c r="B3" s="52"/>
      <c r="C3" s="52"/>
      <c r="D3" s="34"/>
      <c r="E3" s="34"/>
      <c r="F3" s="52"/>
      <c r="G3" s="52"/>
      <c r="H3" s="52"/>
      <c r="I3" s="27" t="s">
        <v>332</v>
      </c>
    </row>
    <row r="4" s="77" customFormat="1" ht="15.75" customHeight="1" spans="1:9">
      <c r="A4" s="42" t="s">
        <v>53</v>
      </c>
      <c r="B4" s="55" t="s">
        <v>54</v>
      </c>
      <c r="C4" s="54"/>
      <c r="D4" s="63"/>
      <c r="E4" s="63"/>
      <c r="F4" s="55" t="s">
        <v>91</v>
      </c>
      <c r="G4" s="28"/>
      <c r="H4" s="54"/>
      <c r="I4" s="42" t="s">
        <v>151</v>
      </c>
    </row>
    <row r="5" s="77" customFormat="1" ht="15.75" customHeight="1" spans="1:9">
      <c r="A5" s="82" t="s">
        <v>56</v>
      </c>
      <c r="B5" s="8"/>
      <c r="C5" s="8" t="s">
        <v>268</v>
      </c>
      <c r="D5" s="83"/>
      <c r="E5" s="84"/>
      <c r="F5" s="82" t="s">
        <v>56</v>
      </c>
      <c r="G5" s="8"/>
      <c r="H5" s="8" t="s">
        <v>269</v>
      </c>
      <c r="I5" s="8"/>
    </row>
    <row r="6" s="77" customFormat="1" ht="24.75" customHeight="1" spans="1:9">
      <c r="A6" s="44"/>
      <c r="B6" s="8"/>
      <c r="C6" s="8" t="s">
        <v>154</v>
      </c>
      <c r="D6" s="8" t="s">
        <v>155</v>
      </c>
      <c r="E6" s="84"/>
      <c r="F6" s="44"/>
      <c r="G6" s="8"/>
      <c r="H6" s="8" t="s">
        <v>154</v>
      </c>
      <c r="I6" s="8" t="s">
        <v>156</v>
      </c>
    </row>
    <row r="7" s="77" customFormat="1" ht="15.75" customHeight="1" spans="1:9">
      <c r="A7" s="8" t="s">
        <v>59</v>
      </c>
      <c r="B7" s="16" t="s">
        <v>333</v>
      </c>
      <c r="C7" s="31"/>
      <c r="D7" s="47"/>
      <c r="E7" s="84"/>
      <c r="F7" s="8" t="s">
        <v>158</v>
      </c>
      <c r="G7" s="16" t="s">
        <v>159</v>
      </c>
      <c r="H7" s="31"/>
      <c r="I7" s="47"/>
    </row>
    <row r="8" s="77" customFormat="1" ht="15.75" customHeight="1" spans="1:9">
      <c r="A8" s="8" t="s">
        <v>61</v>
      </c>
      <c r="B8" s="16" t="s">
        <v>271</v>
      </c>
      <c r="C8" s="31"/>
      <c r="D8" s="47"/>
      <c r="E8" s="84"/>
      <c r="F8" s="8" t="s">
        <v>161</v>
      </c>
      <c r="G8" s="16" t="s">
        <v>162</v>
      </c>
      <c r="H8" s="31"/>
      <c r="I8" s="47"/>
    </row>
    <row r="9" s="77" customFormat="1" ht="15.75" customHeight="1" spans="1:9">
      <c r="A9" s="8" t="s">
        <v>63</v>
      </c>
      <c r="B9" s="16" t="s">
        <v>272</v>
      </c>
      <c r="C9" s="31"/>
      <c r="D9" s="47"/>
      <c r="E9" s="84"/>
      <c r="F9" s="8" t="s">
        <v>164</v>
      </c>
      <c r="G9" s="16" t="s">
        <v>165</v>
      </c>
      <c r="H9" s="31"/>
      <c r="I9" s="47"/>
    </row>
    <row r="10" s="77" customFormat="1" ht="15.75" customHeight="1" spans="1:9">
      <c r="A10" s="8" t="s">
        <v>65</v>
      </c>
      <c r="B10" s="16" t="s">
        <v>274</v>
      </c>
      <c r="C10" s="31"/>
      <c r="D10" s="47"/>
      <c r="E10" s="84"/>
      <c r="F10" s="8" t="s">
        <v>167</v>
      </c>
      <c r="G10" s="16" t="s">
        <v>168</v>
      </c>
      <c r="H10" s="31"/>
      <c r="I10" s="47"/>
    </row>
    <row r="11" s="77" customFormat="1" ht="15.75" customHeight="1" spans="1:9">
      <c r="A11" s="8" t="s">
        <v>67</v>
      </c>
      <c r="B11" s="16"/>
      <c r="C11" s="21"/>
      <c r="D11" s="8"/>
      <c r="E11" s="84"/>
      <c r="F11" s="8" t="s">
        <v>170</v>
      </c>
      <c r="G11" s="16" t="s">
        <v>171</v>
      </c>
      <c r="H11" s="31"/>
      <c r="I11" s="47"/>
    </row>
    <row r="12" s="77" customFormat="1" ht="15.75" customHeight="1" spans="1:9">
      <c r="A12" s="8" t="s">
        <v>69</v>
      </c>
      <c r="B12" s="16"/>
      <c r="C12" s="21"/>
      <c r="D12" s="8"/>
      <c r="E12" s="84"/>
      <c r="F12" s="8" t="s">
        <v>172</v>
      </c>
      <c r="G12" s="16" t="s">
        <v>173</v>
      </c>
      <c r="H12" s="31"/>
      <c r="I12" s="47"/>
    </row>
    <row r="13" s="77" customFormat="1" ht="15.75" customHeight="1" spans="1:9">
      <c r="A13" s="8" t="s">
        <v>71</v>
      </c>
      <c r="B13" s="16"/>
      <c r="C13" s="21"/>
      <c r="D13" s="8"/>
      <c r="E13" s="84"/>
      <c r="F13" s="8" t="s">
        <v>174</v>
      </c>
      <c r="G13" s="16"/>
      <c r="H13" s="21"/>
      <c r="I13" s="21"/>
    </row>
    <row r="14" s="77" customFormat="1" ht="15.75" customHeight="1" spans="1:9">
      <c r="A14" s="8" t="s">
        <v>73</v>
      </c>
      <c r="B14" s="16"/>
      <c r="C14" s="21"/>
      <c r="D14" s="8"/>
      <c r="E14" s="84"/>
      <c r="F14" s="8" t="s">
        <v>175</v>
      </c>
      <c r="G14" s="16"/>
      <c r="H14" s="21"/>
      <c r="I14" s="21"/>
    </row>
    <row r="15" s="77" customFormat="1" ht="15.75" customHeight="1" spans="1:9">
      <c r="A15" s="8" t="s">
        <v>75</v>
      </c>
      <c r="B15" s="16"/>
      <c r="C15" s="21"/>
      <c r="D15" s="8"/>
      <c r="E15" s="84"/>
      <c r="F15" s="8" t="s">
        <v>176</v>
      </c>
      <c r="G15" s="16"/>
      <c r="H15" s="21"/>
      <c r="I15" s="21"/>
    </row>
    <row r="16" s="77" customFormat="1" ht="15.75" customHeight="1" spans="1:9">
      <c r="A16" s="8" t="s">
        <v>77</v>
      </c>
      <c r="B16" s="16"/>
      <c r="C16" s="21"/>
      <c r="D16" s="8"/>
      <c r="E16" s="84"/>
      <c r="F16" s="8" t="s">
        <v>177</v>
      </c>
      <c r="G16" s="16"/>
      <c r="H16" s="21"/>
      <c r="I16" s="21"/>
    </row>
    <row r="17" s="77" customFormat="1" ht="15.75" customHeight="1" spans="1:9">
      <c r="A17" s="8" t="s">
        <v>79</v>
      </c>
      <c r="B17" s="16"/>
      <c r="C17" s="21"/>
      <c r="D17" s="8"/>
      <c r="E17" s="84"/>
      <c r="F17" s="8" t="s">
        <v>178</v>
      </c>
      <c r="G17" s="16"/>
      <c r="H17" s="21"/>
      <c r="I17" s="21"/>
    </row>
    <row r="18" s="77" customFormat="1" ht="15.75" customHeight="1" spans="1:9">
      <c r="A18" s="8" t="s">
        <v>81</v>
      </c>
      <c r="B18" s="16"/>
      <c r="C18" s="21"/>
      <c r="D18" s="8"/>
      <c r="E18" s="84"/>
      <c r="F18" s="8" t="s">
        <v>179</v>
      </c>
      <c r="G18" s="16"/>
      <c r="H18" s="21"/>
      <c r="I18" s="21"/>
    </row>
    <row r="19" s="77" customFormat="1" ht="15.75" customHeight="1" spans="1:9">
      <c r="A19" s="8" t="s">
        <v>83</v>
      </c>
      <c r="B19" s="16"/>
      <c r="C19" s="21"/>
      <c r="D19" s="8"/>
      <c r="E19" s="84"/>
      <c r="F19" s="8" t="s">
        <v>180</v>
      </c>
      <c r="G19" s="16"/>
      <c r="H19" s="21"/>
      <c r="I19" s="21"/>
    </row>
    <row r="20" s="77" customFormat="1" ht="15.75" customHeight="1" spans="1:9">
      <c r="A20" s="8" t="s">
        <v>181</v>
      </c>
      <c r="B20" s="16"/>
      <c r="C20" s="21"/>
      <c r="D20" s="8"/>
      <c r="E20" s="84"/>
      <c r="F20" s="8" t="s">
        <v>182</v>
      </c>
      <c r="G20" s="16"/>
      <c r="H20" s="21"/>
      <c r="I20" s="21"/>
    </row>
    <row r="21" s="77" customFormat="1" ht="15.75" customHeight="1" spans="1:9">
      <c r="A21" s="8" t="s">
        <v>183</v>
      </c>
      <c r="B21" s="16"/>
      <c r="C21" s="21"/>
      <c r="D21" s="8"/>
      <c r="E21" s="84"/>
      <c r="F21" s="8" t="s">
        <v>184</v>
      </c>
      <c r="G21" s="16"/>
      <c r="H21" s="21"/>
      <c r="I21" s="21"/>
    </row>
    <row r="22" s="77" customFormat="1" ht="15.75" customHeight="1" spans="1:9">
      <c r="A22" s="8" t="s">
        <v>185</v>
      </c>
      <c r="B22" s="16"/>
      <c r="C22" s="21"/>
      <c r="D22" s="8"/>
      <c r="E22" s="84"/>
      <c r="F22" s="8" t="s">
        <v>186</v>
      </c>
      <c r="G22" s="16"/>
      <c r="H22" s="21"/>
      <c r="I22" s="21"/>
    </row>
    <row r="23" s="77" customFormat="1" ht="15.75" customHeight="1" spans="1:9">
      <c r="A23" s="8" t="s">
        <v>187</v>
      </c>
      <c r="B23" s="16"/>
      <c r="C23" s="21"/>
      <c r="D23" s="8"/>
      <c r="E23" s="84"/>
      <c r="F23" s="8" t="s">
        <v>188</v>
      </c>
      <c r="G23" s="16"/>
      <c r="H23" s="21"/>
      <c r="I23" s="21"/>
    </row>
    <row r="24" s="77" customFormat="1" ht="15.75" customHeight="1" spans="1:9">
      <c r="A24" s="8" t="s">
        <v>189</v>
      </c>
      <c r="B24" s="16"/>
      <c r="C24" s="21"/>
      <c r="D24" s="8"/>
      <c r="E24" s="84"/>
      <c r="F24" s="8" t="s">
        <v>190</v>
      </c>
      <c r="G24" s="16"/>
      <c r="H24" s="21"/>
      <c r="I24" s="21"/>
    </row>
    <row r="25" s="77" customFormat="1" ht="15.75" customHeight="1" spans="1:9">
      <c r="A25" s="8" t="s">
        <v>191</v>
      </c>
      <c r="B25" s="16"/>
      <c r="C25" s="21"/>
      <c r="D25" s="8"/>
      <c r="E25" s="84"/>
      <c r="F25" s="8" t="s">
        <v>192</v>
      </c>
      <c r="G25" s="16"/>
      <c r="H25" s="21"/>
      <c r="I25" s="21"/>
    </row>
    <row r="26" s="77" customFormat="1" ht="15.75" customHeight="1" spans="1:9">
      <c r="A26" s="8" t="s">
        <v>193</v>
      </c>
      <c r="B26" s="16"/>
      <c r="C26" s="21"/>
      <c r="D26" s="8"/>
      <c r="E26" s="84"/>
      <c r="F26" s="8" t="s">
        <v>194</v>
      </c>
      <c r="G26" s="16"/>
      <c r="H26" s="21"/>
      <c r="I26" s="21"/>
    </row>
    <row r="27" s="77" customFormat="1" ht="15.75" customHeight="1" spans="1:9">
      <c r="A27" s="8" t="s">
        <v>195</v>
      </c>
      <c r="B27" s="16"/>
      <c r="C27" s="21"/>
      <c r="D27" s="8"/>
      <c r="E27" s="84"/>
      <c r="F27" s="8" t="s">
        <v>196</v>
      </c>
      <c r="G27" s="16"/>
      <c r="H27" s="21"/>
      <c r="I27" s="21"/>
    </row>
    <row r="28" s="77" customFormat="1" ht="15.75" customHeight="1" spans="1:9">
      <c r="A28" s="8" t="s">
        <v>197</v>
      </c>
      <c r="B28" s="16"/>
      <c r="C28" s="21"/>
      <c r="D28" s="8"/>
      <c r="E28" s="84"/>
      <c r="F28" s="8" t="s">
        <v>198</v>
      </c>
      <c r="G28" s="16"/>
      <c r="H28" s="21"/>
      <c r="I28" s="21"/>
    </row>
    <row r="29" s="77" customFormat="1" ht="15.75" customHeight="1" spans="1:9">
      <c r="A29" s="8" t="s">
        <v>199</v>
      </c>
      <c r="B29" s="16"/>
      <c r="C29" s="21"/>
      <c r="D29" s="8"/>
      <c r="E29" s="84"/>
      <c r="F29" s="8" t="s">
        <v>200</v>
      </c>
      <c r="G29" s="16"/>
      <c r="H29" s="21"/>
      <c r="I29" s="21"/>
    </row>
    <row r="30" s="77" customFormat="1" ht="15.75" customHeight="1" spans="1:9">
      <c r="A30" s="8" t="s">
        <v>201</v>
      </c>
      <c r="B30" s="16"/>
      <c r="C30" s="21"/>
      <c r="D30" s="8"/>
      <c r="E30" s="84"/>
      <c r="F30" s="8" t="s">
        <v>202</v>
      </c>
      <c r="G30" s="16"/>
      <c r="H30" s="21"/>
      <c r="I30" s="21"/>
    </row>
    <row r="31" s="77" customFormat="1" ht="15.75" customHeight="1" spans="1:9">
      <c r="A31" s="8" t="s">
        <v>203</v>
      </c>
      <c r="B31" s="8" t="s">
        <v>143</v>
      </c>
      <c r="C31" s="18">
        <f>C7+C8+C9+C10</f>
        <v>0</v>
      </c>
      <c r="D31" s="47"/>
      <c r="E31" s="84"/>
      <c r="F31" s="8" t="s">
        <v>205</v>
      </c>
      <c r="G31" s="8" t="s">
        <v>143</v>
      </c>
      <c r="H31" s="18">
        <f>H7+H8+H9+H10+H11+H12</f>
        <v>0</v>
      </c>
      <c r="I31" s="47"/>
    </row>
    <row r="32" s="77" customFormat="1" ht="13.5" customHeight="1" spans="1:9">
      <c r="A32" s="57" t="s">
        <v>334</v>
      </c>
      <c r="B32" s="57"/>
      <c r="C32" s="68"/>
      <c r="D32" s="85"/>
      <c r="E32" s="86"/>
      <c r="F32" s="57"/>
      <c r="G32" s="57"/>
      <c r="H32" s="68"/>
      <c r="I32" s="68"/>
    </row>
    <row r="33" s="77" customFormat="1" ht="13.5" customHeight="1" spans="1:9">
      <c r="A33" s="36" t="s">
        <v>87</v>
      </c>
      <c r="B33" s="36"/>
      <c r="C33" s="69"/>
      <c r="D33" s="34"/>
      <c r="E33" s="87"/>
      <c r="F33" s="36"/>
      <c r="G33" s="36"/>
      <c r="H33" s="69"/>
      <c r="I33" s="69"/>
    </row>
    <row r="34" s="77" customFormat="1" ht="13.5" customHeight="1" spans="1:9">
      <c r="A34" s="36" t="s">
        <v>148</v>
      </c>
      <c r="B34" s="36"/>
      <c r="C34" s="69"/>
      <c r="D34" s="34"/>
      <c r="E34" s="87"/>
      <c r="F34" s="36"/>
      <c r="G34" s="36"/>
      <c r="H34" s="69"/>
      <c r="I34" s="69"/>
    </row>
    <row r="35" customHeight="1" spans="1:9">
      <c r="A35" s="88"/>
      <c r="B35" s="88"/>
      <c r="C35" s="88"/>
      <c r="D35" s="88"/>
      <c r="E35" s="88"/>
      <c r="F35" s="88"/>
      <c r="G35" s="88"/>
      <c r="H35" s="88"/>
      <c r="I35" s="88"/>
    </row>
    <row r="36" customHeight="1" spans="1:8">
      <c r="A36" s="89"/>
      <c r="B36" s="89"/>
      <c r="C36" s="90"/>
      <c r="E36" s="91"/>
      <c r="F36" s="89"/>
      <c r="G36" s="89"/>
      <c r="H36" s="90"/>
    </row>
  </sheetData>
  <sheetProtection sheet="1"/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1.18" right="1.18" top="1.18" bottom="1.18" header="0.51" footer="0.51"/>
  <pageSetup paperSize="9" scale="60" fitToWidth="0" fitToHeight="0" pageOrder="overThenDown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C4" sqref="C4:G4"/>
    </sheetView>
  </sheetViews>
  <sheetFormatPr defaultColWidth="8" defaultRowHeight="14.25" customHeight="1"/>
  <cols>
    <col min="1" max="1" width="13.425" style="24" customWidth="1"/>
    <col min="2" max="2" width="17.8583333333333" style="24" customWidth="1"/>
    <col min="3" max="12" width="17.1416666666667" style="24" customWidth="1"/>
  </cols>
  <sheetData>
    <row r="1" ht="57.75" customHeight="1" spans="1:12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36"/>
      <c r="B2" s="27"/>
      <c r="C2" s="36"/>
      <c r="D2" s="36"/>
      <c r="E2" s="36"/>
      <c r="F2" s="36"/>
      <c r="G2" s="36"/>
      <c r="H2" s="36"/>
      <c r="I2" s="36"/>
      <c r="J2" s="36"/>
      <c r="K2" s="36"/>
      <c r="L2" s="27" t="s">
        <v>336</v>
      </c>
    </row>
    <row r="3" ht="18.75" customHeight="1" spans="1:12">
      <c r="A3" s="42" t="s">
        <v>53</v>
      </c>
      <c r="B3" s="28" t="s">
        <v>54</v>
      </c>
      <c r="C3" s="42"/>
      <c r="D3" s="42"/>
      <c r="E3" s="42"/>
      <c r="F3" s="42"/>
      <c r="G3" s="55" t="s">
        <v>278</v>
      </c>
      <c r="H3" s="42"/>
      <c r="I3" s="42"/>
      <c r="J3" s="42"/>
      <c r="K3" s="42"/>
      <c r="L3" s="42" t="s">
        <v>55</v>
      </c>
    </row>
    <row r="4" ht="27.75" customHeight="1" spans="1:12">
      <c r="A4" s="8" t="s">
        <v>209</v>
      </c>
      <c r="B4" s="8"/>
      <c r="C4" s="29" t="s">
        <v>57</v>
      </c>
      <c r="D4" s="29"/>
      <c r="E4" s="29"/>
      <c r="F4" s="29"/>
      <c r="G4" s="29"/>
      <c r="H4" s="29" t="s">
        <v>58</v>
      </c>
      <c r="I4" s="29"/>
      <c r="J4" s="29"/>
      <c r="K4" s="29"/>
      <c r="L4" s="29"/>
    </row>
    <row r="5" ht="27.75" customHeight="1" spans="1:12">
      <c r="A5" s="8"/>
      <c r="B5" s="8"/>
      <c r="C5" s="29" t="s">
        <v>292</v>
      </c>
      <c r="D5" s="29" t="s">
        <v>94</v>
      </c>
      <c r="E5" s="29"/>
      <c r="F5" s="29" t="s">
        <v>337</v>
      </c>
      <c r="G5" s="29" t="s">
        <v>338</v>
      </c>
      <c r="H5" s="29" t="s">
        <v>292</v>
      </c>
      <c r="I5" s="29" t="s">
        <v>94</v>
      </c>
      <c r="J5" s="29"/>
      <c r="K5" s="29" t="s">
        <v>337</v>
      </c>
      <c r="L5" s="29" t="s">
        <v>338</v>
      </c>
    </row>
    <row r="6" ht="27.75" customHeight="1" spans="1:12">
      <c r="A6" s="8"/>
      <c r="B6" s="8"/>
      <c r="C6" s="29"/>
      <c r="D6" s="29" t="s">
        <v>97</v>
      </c>
      <c r="E6" s="29" t="s">
        <v>339</v>
      </c>
      <c r="F6" s="29"/>
      <c r="G6" s="29"/>
      <c r="H6" s="29"/>
      <c r="I6" s="29" t="s">
        <v>97</v>
      </c>
      <c r="J6" s="29" t="s">
        <v>339</v>
      </c>
      <c r="K6" s="29"/>
      <c r="L6" s="29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</row>
    <row r="8" ht="27.75" customHeight="1" spans="1:12">
      <c r="A8" s="8" t="s">
        <v>61</v>
      </c>
      <c r="B8" s="16" t="s">
        <v>62</v>
      </c>
      <c r="C8" s="18">
        <f t="shared" si="0"/>
        <v>0</v>
      </c>
      <c r="D8" s="31"/>
      <c r="E8" s="31"/>
      <c r="F8" s="31"/>
      <c r="G8" s="31"/>
      <c r="H8" s="18">
        <f t="shared" si="2"/>
        <v>0</v>
      </c>
      <c r="I8" s="31"/>
      <c r="J8" s="31"/>
      <c r="K8" s="31"/>
      <c r="L8" s="31"/>
    </row>
    <row r="9" ht="27.75" customHeight="1" spans="1:12">
      <c r="A9" s="8" t="s">
        <v>63</v>
      </c>
      <c r="B9" s="16" t="s">
        <v>64</v>
      </c>
      <c r="C9" s="18">
        <f t="shared" si="0"/>
        <v>0</v>
      </c>
      <c r="D9" s="31"/>
      <c r="E9" s="31"/>
      <c r="F9" s="31"/>
      <c r="G9" s="31"/>
      <c r="H9" s="18">
        <f t="shared" si="2"/>
        <v>0</v>
      </c>
      <c r="I9" s="31"/>
      <c r="J9" s="31"/>
      <c r="K9" s="31"/>
      <c r="L9" s="31"/>
    </row>
    <row r="10" ht="27.75" customHeight="1" spans="1:12">
      <c r="A10" s="8" t="s">
        <v>65</v>
      </c>
      <c r="B10" s="16" t="s">
        <v>340</v>
      </c>
      <c r="C10" s="18">
        <f t="shared" si="0"/>
        <v>0</v>
      </c>
      <c r="D10" s="31"/>
      <c r="E10" s="31"/>
      <c r="F10" s="31"/>
      <c r="G10" s="31"/>
      <c r="H10" s="18">
        <f t="shared" si="2"/>
        <v>0</v>
      </c>
      <c r="I10" s="31"/>
      <c r="J10" s="31"/>
      <c r="K10" s="31"/>
      <c r="L10" s="31"/>
    </row>
    <row r="11" ht="27.75" customHeight="1" spans="1:12">
      <c r="A11" s="8" t="s">
        <v>67</v>
      </c>
      <c r="B11" s="16" t="s">
        <v>66</v>
      </c>
      <c r="C11" s="18">
        <f t="shared" si="0"/>
        <v>0</v>
      </c>
      <c r="D11" s="31"/>
      <c r="E11" s="31"/>
      <c r="F11" s="31"/>
      <c r="G11" s="31"/>
      <c r="H11" s="18">
        <f t="shared" si="2"/>
        <v>0</v>
      </c>
      <c r="I11" s="31"/>
      <c r="J11" s="31"/>
      <c r="K11" s="31"/>
      <c r="L11" s="31"/>
    </row>
    <row r="12" ht="27.75" customHeight="1" spans="1:12">
      <c r="A12" s="8" t="s">
        <v>69</v>
      </c>
      <c r="B12" s="16" t="s">
        <v>68</v>
      </c>
      <c r="C12" s="18">
        <f t="shared" si="0"/>
        <v>0</v>
      </c>
      <c r="D12" s="31"/>
      <c r="E12" s="31"/>
      <c r="F12" s="31"/>
      <c r="G12" s="31"/>
      <c r="H12" s="18">
        <f t="shared" si="2"/>
        <v>0</v>
      </c>
      <c r="I12" s="31"/>
      <c r="J12" s="31"/>
      <c r="K12" s="31"/>
      <c r="L12" s="31"/>
    </row>
    <row r="13" ht="27.75" customHeight="1" spans="1:12">
      <c r="A13" s="8" t="s">
        <v>71</v>
      </c>
      <c r="B13" s="16" t="s">
        <v>70</v>
      </c>
      <c r="C13" s="18">
        <f t="shared" si="0"/>
        <v>0</v>
      </c>
      <c r="D13" s="31"/>
      <c r="E13" s="31"/>
      <c r="F13" s="31"/>
      <c r="G13" s="31"/>
      <c r="H13" s="18">
        <f t="shared" si="2"/>
        <v>0</v>
      </c>
      <c r="I13" s="31"/>
      <c r="J13" s="31"/>
      <c r="K13" s="31"/>
      <c r="L13" s="31"/>
    </row>
    <row r="14" ht="27.75" customHeight="1" spans="1:12">
      <c r="A14" s="8" t="s">
        <v>73</v>
      </c>
      <c r="B14" s="16" t="s">
        <v>72</v>
      </c>
      <c r="C14" s="18">
        <f t="shared" si="0"/>
        <v>0</v>
      </c>
      <c r="D14" s="18">
        <f t="shared" ref="D14:G14" si="4">D15+D16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2"/>
        <v>0</v>
      </c>
      <c r="I14" s="18">
        <f t="shared" ref="I14:L14" si="5">I15+I16</f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</row>
    <row r="15" ht="27.75" customHeight="1" spans="1:12">
      <c r="A15" s="8" t="s">
        <v>75</v>
      </c>
      <c r="B15" s="16" t="s">
        <v>74</v>
      </c>
      <c r="C15" s="18">
        <f t="shared" si="0"/>
        <v>0</v>
      </c>
      <c r="D15" s="31"/>
      <c r="E15" s="31"/>
      <c r="F15" s="31"/>
      <c r="G15" s="31"/>
      <c r="H15" s="18">
        <f t="shared" si="2"/>
        <v>0</v>
      </c>
      <c r="I15" s="31"/>
      <c r="J15" s="31"/>
      <c r="K15" s="31"/>
      <c r="L15" s="31"/>
    </row>
    <row r="16" ht="27.75" customHeight="1" spans="1:12">
      <c r="A16" s="8" t="s">
        <v>77</v>
      </c>
      <c r="B16" s="16" t="s">
        <v>76</v>
      </c>
      <c r="C16" s="18">
        <f t="shared" si="0"/>
        <v>0</v>
      </c>
      <c r="D16" s="31"/>
      <c r="E16" s="31"/>
      <c r="F16" s="31"/>
      <c r="G16" s="31"/>
      <c r="H16" s="18">
        <f t="shared" si="2"/>
        <v>0</v>
      </c>
      <c r="I16" s="31"/>
      <c r="J16" s="31"/>
      <c r="K16" s="31"/>
      <c r="L16" s="31"/>
    </row>
    <row r="17" ht="27.75" customHeight="1" spans="1:12">
      <c r="A17" s="8" t="s">
        <v>79</v>
      </c>
      <c r="B17" s="16" t="s">
        <v>78</v>
      </c>
      <c r="C17" s="18">
        <f t="shared" si="0"/>
        <v>0</v>
      </c>
      <c r="D17" s="46">
        <f>封闭收支2023nbf02!E28</f>
        <v>0</v>
      </c>
      <c r="E17" s="46">
        <f>封闭收支2023nbf02!F28</f>
        <v>0</v>
      </c>
      <c r="F17" s="46">
        <f>封闭收支2023nbf02!G28</f>
        <v>0</v>
      </c>
      <c r="G17" s="46">
        <f>'封闭其医收支2022nbf03-1'!C15+'封闭其医收支2022nbf03-1'!C25+'封闭其医收支2022nbf03-2'!C15+'封闭其医收支2022nbf03-2'!C25</f>
        <v>0</v>
      </c>
      <c r="H17" s="18">
        <f t="shared" si="2"/>
        <v>0</v>
      </c>
      <c r="I17" s="46">
        <f>封闭收支2023nbf02!L28</f>
        <v>0</v>
      </c>
      <c r="J17" s="46">
        <f>封闭收支2023nbf02!M28</f>
        <v>0</v>
      </c>
      <c r="K17" s="46">
        <f>封闭收支2023nbf02!N28</f>
        <v>0</v>
      </c>
      <c r="L17" s="46">
        <f>'封闭其医收支2022nbf03-1'!F15+'封闭其医收支2022nbf03-1'!F25+'封闭其医收支2022nbf03-2'!F15+'封闭其医收支2022nbf03-2'!F25</f>
        <v>0</v>
      </c>
    </row>
    <row r="18" s="76" customFormat="1" ht="27.75" customHeight="1" spans="1:12">
      <c r="A18" s="8">
        <v>12</v>
      </c>
      <c r="B18" s="16" t="s">
        <v>341</v>
      </c>
      <c r="C18" s="18">
        <f t="shared" si="0"/>
        <v>0</v>
      </c>
      <c r="D18" s="31"/>
      <c r="E18" s="31"/>
      <c r="F18" s="31"/>
      <c r="G18" s="31"/>
      <c r="H18" s="18">
        <f t="shared" si="2"/>
        <v>0</v>
      </c>
      <c r="I18" s="31"/>
      <c r="J18" s="31"/>
      <c r="K18" s="31"/>
      <c r="L18" s="31"/>
    </row>
    <row r="19" ht="18.75" customHeight="1" spans="1:12">
      <c r="A19" s="57" t="s">
        <v>85</v>
      </c>
      <c r="B19" s="57"/>
      <c r="C19" s="57"/>
      <c r="D19" s="57"/>
      <c r="E19" s="57"/>
      <c r="F19" s="58"/>
      <c r="G19" s="58"/>
      <c r="H19" s="57"/>
      <c r="I19" s="58"/>
      <c r="J19" s="58"/>
      <c r="K19" s="58"/>
      <c r="L19" s="58"/>
    </row>
    <row r="20" ht="13.5" customHeight="1" spans="1:12">
      <c r="A20" s="36" t="s">
        <v>342</v>
      </c>
      <c r="B20" s="36"/>
      <c r="C20" s="36"/>
      <c r="D20" s="36"/>
      <c r="E20" s="36"/>
      <c r="F20" s="27"/>
      <c r="G20" s="27"/>
      <c r="H20" s="36"/>
      <c r="I20" s="27"/>
      <c r="J20" s="27"/>
      <c r="K20" s="27"/>
      <c r="L20" s="27"/>
    </row>
    <row r="21" ht="13.5" customHeight="1" spans="1:12">
      <c r="A21" s="36" t="s">
        <v>343</v>
      </c>
      <c r="B21" s="36"/>
      <c r="C21" s="36"/>
      <c r="D21" s="36"/>
      <c r="E21" s="36"/>
      <c r="F21" s="27"/>
      <c r="G21" s="27"/>
      <c r="H21" s="36"/>
      <c r="I21" s="27"/>
      <c r="J21" s="27"/>
      <c r="K21" s="27"/>
      <c r="L21" s="27"/>
    </row>
    <row r="22" ht="13.5" customHeight="1" spans="1:12">
      <c r="A22" s="36" t="s">
        <v>344</v>
      </c>
      <c r="B22" s="36"/>
      <c r="C22" s="36"/>
      <c r="D22" s="36"/>
      <c r="E22" s="36"/>
      <c r="F22" s="27"/>
      <c r="G22" s="27"/>
      <c r="H22" s="36"/>
      <c r="I22" s="27"/>
      <c r="J22" s="27"/>
      <c r="K22" s="27"/>
      <c r="L22" s="27"/>
    </row>
    <row r="23" ht="13.5" customHeight="1" spans="1:12">
      <c r="A23" s="36" t="s">
        <v>87</v>
      </c>
      <c r="B23" s="36"/>
      <c r="C23" s="36"/>
      <c r="D23" s="36"/>
      <c r="E23" s="36"/>
      <c r="F23" s="27"/>
      <c r="G23" s="27"/>
      <c r="H23" s="36"/>
      <c r="I23" s="27"/>
      <c r="J23" s="27"/>
      <c r="K23" s="27"/>
      <c r="L23" s="27"/>
    </row>
    <row r="24" ht="13.5" customHeight="1" spans="1:12">
      <c r="A24" s="36" t="s">
        <v>345</v>
      </c>
      <c r="B24" s="36"/>
      <c r="C24" s="36"/>
      <c r="D24" s="36"/>
      <c r="E24" s="36"/>
      <c r="F24" s="27"/>
      <c r="G24" s="27"/>
      <c r="H24" s="36"/>
      <c r="I24" s="27"/>
      <c r="J24" s="27"/>
      <c r="K24" s="27"/>
      <c r="L24" s="27"/>
    </row>
    <row r="27" customHeight="1" spans="1:8">
      <c r="A27" s="62"/>
      <c r="B27" s="62"/>
      <c r="C27" s="62"/>
      <c r="D27" s="62"/>
      <c r="E27" s="62"/>
      <c r="F27" s="61"/>
      <c r="G27" s="61"/>
      <c r="H27" s="62"/>
    </row>
    <row r="28" customHeight="1" spans="1:8">
      <c r="A28" s="62"/>
      <c r="B28" s="62"/>
      <c r="C28" s="62"/>
      <c r="D28" s="62"/>
      <c r="E28" s="62"/>
      <c r="F28" s="61"/>
      <c r="G28" s="61"/>
      <c r="H28" s="62"/>
    </row>
    <row r="29" customHeight="1" spans="1:8">
      <c r="A29" s="62"/>
      <c r="B29" s="62"/>
      <c r="C29" s="62"/>
      <c r="D29" s="62"/>
      <c r="E29" s="62"/>
      <c r="F29" s="61"/>
      <c r="G29" s="61"/>
      <c r="H29" s="62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8" right="1.18" top="1.18" bottom="1.18" header="0.51" footer="0.51"/>
  <pageSetup paperSize="9" scale="72" fitToWidth="0" fitToHeight="0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G5" sqref="G5:G6"/>
    </sheetView>
  </sheetViews>
  <sheetFormatPr defaultColWidth="8" defaultRowHeight="14.25" customHeight="1"/>
  <cols>
    <col min="1" max="1" width="12.8583333333333" style="24" customWidth="1"/>
    <col min="2" max="2" width="21.425" style="24" customWidth="1"/>
    <col min="3" max="7" width="17.1416666666667" style="24" customWidth="1"/>
    <col min="8" max="8" width="6.28333333333333" style="24" customWidth="1"/>
    <col min="9" max="9" width="28.2833333333333" style="24" customWidth="1"/>
    <col min="10" max="13" width="18.1416666666667" style="24" customWidth="1"/>
    <col min="14" max="14" width="16.7083333333333" style="24" customWidth="1"/>
  </cols>
  <sheetData>
    <row r="1" ht="49.5" customHeight="1" spans="1:14">
      <c r="A1" s="72"/>
      <c r="B1" s="1" t="s">
        <v>346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15" customHeight="1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7" t="s">
        <v>347</v>
      </c>
    </row>
    <row r="4" ht="15" customHeight="1" spans="1:14">
      <c r="A4" s="42" t="s">
        <v>53</v>
      </c>
      <c r="B4" s="28" t="s">
        <v>54</v>
      </c>
      <c r="C4" s="54"/>
      <c r="D4" s="54"/>
      <c r="E4" s="54"/>
      <c r="F4" s="54"/>
      <c r="G4" s="42" t="s">
        <v>91</v>
      </c>
      <c r="H4" s="42"/>
      <c r="I4" s="42"/>
      <c r="J4" s="28"/>
      <c r="K4" s="54"/>
      <c r="L4" s="54"/>
      <c r="M4" s="54"/>
      <c r="N4" s="42" t="s">
        <v>55</v>
      </c>
    </row>
    <row r="5" ht="22.5" customHeight="1" spans="1:14">
      <c r="A5" s="73"/>
      <c r="B5" s="74" t="s">
        <v>219</v>
      </c>
      <c r="C5" s="8" t="s">
        <v>93</v>
      </c>
      <c r="D5" s="8" t="s">
        <v>94</v>
      </c>
      <c r="E5" s="8"/>
      <c r="F5" s="8"/>
      <c r="G5" s="29" t="s">
        <v>95</v>
      </c>
      <c r="H5" s="73"/>
      <c r="I5" s="74" t="s">
        <v>219</v>
      </c>
      <c r="J5" s="8" t="s">
        <v>93</v>
      </c>
      <c r="K5" s="8" t="s">
        <v>94</v>
      </c>
      <c r="L5" s="8"/>
      <c r="M5" s="8"/>
      <c r="N5" s="29" t="s">
        <v>95</v>
      </c>
    </row>
    <row r="6" ht="22.5" customHeight="1" spans="1:14">
      <c r="A6" s="75"/>
      <c r="B6" s="74"/>
      <c r="C6" s="8"/>
      <c r="D6" s="8" t="s">
        <v>96</v>
      </c>
      <c r="E6" s="29" t="s">
        <v>97</v>
      </c>
      <c r="F6" s="29" t="s">
        <v>98</v>
      </c>
      <c r="G6" s="29"/>
      <c r="H6" s="75"/>
      <c r="I6" s="74"/>
      <c r="J6" s="8"/>
      <c r="K6" s="8" t="s">
        <v>348</v>
      </c>
      <c r="L6" s="29" t="s">
        <v>97</v>
      </c>
      <c r="M6" s="29" t="s">
        <v>98</v>
      </c>
      <c r="N6" s="29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 t="shared" si="2"/>
        <v>0</v>
      </c>
      <c r="G7" s="18">
        <f t="shared" si="2"/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 t="shared" si="5"/>
        <v>0</v>
      </c>
      <c r="N7" s="18">
        <f t="shared" si="5"/>
        <v>0</v>
      </c>
    </row>
    <row r="8" ht="22.5" customHeight="1" spans="1:14">
      <c r="A8" s="8" t="s">
        <v>61</v>
      </c>
      <c r="B8" s="16" t="s">
        <v>349</v>
      </c>
      <c r="C8" s="18">
        <f t="shared" si="0"/>
        <v>0</v>
      </c>
      <c r="D8" s="18">
        <f t="shared" si="1"/>
        <v>0</v>
      </c>
      <c r="E8" s="31"/>
      <c r="F8" s="31"/>
      <c r="G8" s="31"/>
      <c r="H8" s="8" t="s">
        <v>161</v>
      </c>
      <c r="I8" s="16" t="s">
        <v>350</v>
      </c>
      <c r="J8" s="18">
        <f t="shared" si="3"/>
        <v>0</v>
      </c>
      <c r="K8" s="18">
        <f t="shared" si="4"/>
        <v>0</v>
      </c>
      <c r="L8" s="31"/>
      <c r="M8" s="31"/>
      <c r="N8" s="31"/>
    </row>
    <row r="9" ht="22.5" customHeight="1" spans="1:14">
      <c r="A9" s="8" t="s">
        <v>63</v>
      </c>
      <c r="B9" s="16" t="s">
        <v>351</v>
      </c>
      <c r="C9" s="18">
        <f t="shared" si="0"/>
        <v>0</v>
      </c>
      <c r="D9" s="18">
        <f t="shared" si="1"/>
        <v>0</v>
      </c>
      <c r="E9" s="31"/>
      <c r="F9" s="31"/>
      <c r="G9" s="31"/>
      <c r="H9" s="8" t="s">
        <v>164</v>
      </c>
      <c r="I9" s="16" t="s">
        <v>352</v>
      </c>
      <c r="J9" s="18">
        <f t="shared" si="3"/>
        <v>0</v>
      </c>
      <c r="K9" s="18">
        <f t="shared" si="4"/>
        <v>0</v>
      </c>
      <c r="L9" s="31"/>
      <c r="M9" s="31"/>
      <c r="N9" s="31"/>
    </row>
    <row r="10" ht="22.5" customHeight="1" spans="1:14">
      <c r="A10" s="8" t="s">
        <v>65</v>
      </c>
      <c r="B10" s="16" t="s">
        <v>108</v>
      </c>
      <c r="C10" s="18">
        <f t="shared" si="0"/>
        <v>0</v>
      </c>
      <c r="D10" s="18">
        <f t="shared" si="1"/>
        <v>0</v>
      </c>
      <c r="E10" s="18">
        <f t="shared" ref="E10:G10" si="6">E11+E12</f>
        <v>0</v>
      </c>
      <c r="F10" s="18">
        <f t="shared" si="6"/>
        <v>0</v>
      </c>
      <c r="G10" s="18">
        <f t="shared" si="6"/>
        <v>0</v>
      </c>
      <c r="H10" s="8" t="s">
        <v>167</v>
      </c>
      <c r="I10" s="16"/>
      <c r="J10" s="48"/>
      <c r="K10" s="48"/>
      <c r="L10" s="48"/>
      <c r="M10" s="48"/>
      <c r="N10" s="48"/>
    </row>
    <row r="11" ht="22.5" customHeight="1" spans="1:14">
      <c r="A11" s="8" t="s">
        <v>67</v>
      </c>
      <c r="B11" s="16" t="s">
        <v>353</v>
      </c>
      <c r="C11" s="18">
        <f t="shared" si="0"/>
        <v>0</v>
      </c>
      <c r="D11" s="18">
        <f t="shared" si="1"/>
        <v>0</v>
      </c>
      <c r="E11" s="31"/>
      <c r="F11" s="31"/>
      <c r="G11" s="31"/>
      <c r="H11" s="8" t="s">
        <v>170</v>
      </c>
      <c r="I11" s="16"/>
      <c r="J11" s="48"/>
      <c r="K11" s="48"/>
      <c r="L11" s="48"/>
      <c r="M11" s="48"/>
      <c r="N11" s="48"/>
    </row>
    <row r="12" ht="22.5" customHeight="1" spans="1:14">
      <c r="A12" s="8" t="s">
        <v>69</v>
      </c>
      <c r="B12" s="16" t="s">
        <v>354</v>
      </c>
      <c r="C12" s="18">
        <f t="shared" si="0"/>
        <v>0</v>
      </c>
      <c r="D12" s="18">
        <f t="shared" si="1"/>
        <v>0</v>
      </c>
      <c r="E12" s="31"/>
      <c r="F12" s="31"/>
      <c r="G12" s="31"/>
      <c r="H12" s="8" t="s">
        <v>172</v>
      </c>
      <c r="I12" s="16"/>
      <c r="J12" s="48"/>
      <c r="K12" s="48"/>
      <c r="L12" s="48"/>
      <c r="M12" s="48"/>
      <c r="N12" s="48"/>
    </row>
    <row r="13" ht="22.5" customHeight="1" spans="1:14">
      <c r="A13" s="8" t="s">
        <v>71</v>
      </c>
      <c r="B13" s="16" t="s">
        <v>115</v>
      </c>
      <c r="C13" s="18">
        <f t="shared" si="0"/>
        <v>0</v>
      </c>
      <c r="D13" s="18">
        <f t="shared" si="1"/>
        <v>0</v>
      </c>
      <c r="E13" s="31"/>
      <c r="F13" s="31"/>
      <c r="G13" s="31"/>
      <c r="H13" s="8" t="s">
        <v>174</v>
      </c>
      <c r="I13" s="16"/>
      <c r="J13" s="48"/>
      <c r="K13" s="48"/>
      <c r="L13" s="48"/>
      <c r="M13" s="48"/>
      <c r="N13" s="48"/>
    </row>
    <row r="14" ht="22.5" customHeight="1" spans="1:14">
      <c r="A14" s="8" t="s">
        <v>73</v>
      </c>
      <c r="B14" s="16" t="s">
        <v>119</v>
      </c>
      <c r="C14" s="18">
        <f t="shared" si="0"/>
        <v>0</v>
      </c>
      <c r="D14" s="18">
        <f t="shared" si="1"/>
        <v>0</v>
      </c>
      <c r="E14" s="31"/>
      <c r="F14" s="31"/>
      <c r="G14" s="31"/>
      <c r="H14" s="8" t="s">
        <v>175</v>
      </c>
      <c r="I14" s="16" t="s">
        <v>127</v>
      </c>
      <c r="J14" s="18">
        <f>K14+N14</f>
        <v>0</v>
      </c>
      <c r="K14" s="18">
        <f>L14+M14</f>
        <v>0</v>
      </c>
      <c r="L14" s="31"/>
      <c r="M14" s="31"/>
      <c r="N14" s="31"/>
    </row>
    <row r="15" ht="22.5" customHeight="1" spans="1:14">
      <c r="A15" s="8" t="s">
        <v>75</v>
      </c>
      <c r="B15" s="16" t="s">
        <v>355</v>
      </c>
      <c r="C15" s="18">
        <f t="shared" si="0"/>
        <v>0</v>
      </c>
      <c r="D15" s="18">
        <f t="shared" si="1"/>
        <v>0</v>
      </c>
      <c r="E15" s="31"/>
      <c r="F15" s="31"/>
      <c r="G15" s="31"/>
      <c r="H15" s="8" t="s">
        <v>176</v>
      </c>
      <c r="I15" s="16"/>
      <c r="J15" s="48"/>
      <c r="K15" s="48"/>
      <c r="L15" s="48"/>
      <c r="M15" s="48"/>
      <c r="N15" s="48"/>
    </row>
    <row r="16" ht="22.5" customHeight="1" spans="1:14">
      <c r="A16" s="8" t="s">
        <v>77</v>
      </c>
      <c r="B16" s="16" t="s">
        <v>123</v>
      </c>
      <c r="C16" s="18">
        <f t="shared" si="0"/>
        <v>0</v>
      </c>
      <c r="D16" s="18">
        <f t="shared" si="1"/>
        <v>0</v>
      </c>
      <c r="E16" s="31"/>
      <c r="F16" s="31"/>
      <c r="G16" s="31"/>
      <c r="H16" s="8" t="s">
        <v>177</v>
      </c>
      <c r="I16" s="16"/>
      <c r="J16" s="67"/>
      <c r="K16" s="67"/>
      <c r="L16" s="67"/>
      <c r="M16" s="67"/>
      <c r="N16" s="67"/>
    </row>
    <row r="17" ht="22.5" customHeight="1" spans="1:14">
      <c r="A17" s="8" t="s">
        <v>79</v>
      </c>
      <c r="B17" s="16" t="s">
        <v>124</v>
      </c>
      <c r="C17" s="18">
        <f t="shared" si="0"/>
        <v>0</v>
      </c>
      <c r="D17" s="18">
        <f t="shared" si="1"/>
        <v>0</v>
      </c>
      <c r="E17" s="31"/>
      <c r="F17" s="31"/>
      <c r="G17" s="31"/>
      <c r="H17" s="8" t="s">
        <v>178</v>
      </c>
      <c r="I17" s="16"/>
      <c r="J17" s="67"/>
      <c r="K17" s="67"/>
      <c r="L17" s="67"/>
      <c r="M17" s="67"/>
      <c r="N17" s="67"/>
    </row>
    <row r="18" ht="22.5" customHeight="1" spans="1:14">
      <c r="A18" s="8" t="s">
        <v>81</v>
      </c>
      <c r="B18" s="16" t="s">
        <v>129</v>
      </c>
      <c r="C18" s="18">
        <f t="shared" si="0"/>
        <v>0</v>
      </c>
      <c r="D18" s="18">
        <f t="shared" si="1"/>
        <v>0</v>
      </c>
      <c r="E18" s="31"/>
      <c r="F18" s="31"/>
      <c r="G18" s="31"/>
      <c r="H18" s="8" t="s">
        <v>179</v>
      </c>
      <c r="I18" s="16" t="s">
        <v>130</v>
      </c>
      <c r="J18" s="18">
        <f>K18+N18</f>
        <v>0</v>
      </c>
      <c r="K18" s="18">
        <f>L18+M18</f>
        <v>0</v>
      </c>
      <c r="L18" s="31"/>
      <c r="M18" s="31"/>
      <c r="N18" s="31"/>
    </row>
    <row r="19" ht="22.5" customHeight="1" spans="1:14">
      <c r="A19" s="8" t="s">
        <v>83</v>
      </c>
      <c r="B19" s="16"/>
      <c r="C19" s="67"/>
      <c r="D19" s="67"/>
      <c r="E19" s="67"/>
      <c r="F19" s="67"/>
      <c r="G19" s="67"/>
      <c r="H19" s="8" t="s">
        <v>180</v>
      </c>
      <c r="I19" s="16"/>
      <c r="J19" s="67"/>
      <c r="K19" s="67"/>
      <c r="L19" s="67"/>
      <c r="M19" s="67"/>
      <c r="N19" s="67"/>
    </row>
    <row r="20" ht="22.5" customHeight="1" spans="1:14">
      <c r="A20" s="8" t="s">
        <v>181</v>
      </c>
      <c r="B20" s="71" t="s">
        <v>356</v>
      </c>
      <c r="C20" s="18">
        <f>D20+G20</f>
        <v>0</v>
      </c>
      <c r="D20" s="18">
        <f>E20+F20</f>
        <v>0</v>
      </c>
      <c r="E20" s="18">
        <f t="shared" ref="E20:G20" si="7">E7+E10+E13+E14+E18+E16+E17</f>
        <v>0</v>
      </c>
      <c r="F20" s="18">
        <f t="shared" si="7"/>
        <v>0</v>
      </c>
      <c r="G20" s="18">
        <f t="shared" si="7"/>
        <v>0</v>
      </c>
      <c r="H20" s="8" t="s">
        <v>182</v>
      </c>
      <c r="I20" s="71" t="s">
        <v>356</v>
      </c>
      <c r="J20" s="18">
        <f>K20+N20</f>
        <v>0</v>
      </c>
      <c r="K20" s="18">
        <f>L20+M20</f>
        <v>0</v>
      </c>
      <c r="L20" s="18">
        <f t="shared" ref="L20:N20" si="8">L7+L14+L18</f>
        <v>0</v>
      </c>
      <c r="M20" s="18">
        <f t="shared" si="8"/>
        <v>0</v>
      </c>
      <c r="N20" s="18">
        <f t="shared" si="8"/>
        <v>0</v>
      </c>
    </row>
    <row r="21" ht="22.5" customHeight="1" spans="1:14">
      <c r="A21" s="8" t="s">
        <v>183</v>
      </c>
      <c r="B21" s="16"/>
      <c r="C21" s="67"/>
      <c r="D21" s="67"/>
      <c r="E21" s="67"/>
      <c r="F21" s="67"/>
      <c r="G21" s="67"/>
      <c r="H21" s="8" t="s">
        <v>184</v>
      </c>
      <c r="I21" s="16"/>
      <c r="J21" s="67"/>
      <c r="K21" s="67"/>
      <c r="L21" s="67"/>
      <c r="M21" s="67"/>
      <c r="N21" s="67"/>
    </row>
    <row r="22" ht="22.5" customHeight="1" spans="1:14">
      <c r="A22" s="8" t="s">
        <v>185</v>
      </c>
      <c r="B22" s="16" t="s">
        <v>133</v>
      </c>
      <c r="C22" s="18">
        <f t="shared" ref="C22:C23" si="9">D22+G22</f>
        <v>0</v>
      </c>
      <c r="D22" s="18">
        <f t="shared" ref="D22:D23" si="10">E22+F22</f>
        <v>0</v>
      </c>
      <c r="E22" s="31"/>
      <c r="F22" s="31"/>
      <c r="G22" s="31"/>
      <c r="H22" s="8" t="s">
        <v>186</v>
      </c>
      <c r="I22" s="16" t="s">
        <v>134</v>
      </c>
      <c r="J22" s="18">
        <f t="shared" ref="J22:J23" si="11">K22+N22</f>
        <v>0</v>
      </c>
      <c r="K22" s="18">
        <f t="shared" ref="K22:K23" si="12">L22+M22</f>
        <v>0</v>
      </c>
      <c r="L22" s="31"/>
      <c r="M22" s="31"/>
      <c r="N22" s="31"/>
    </row>
    <row r="23" ht="22.5" customHeight="1" spans="1:14">
      <c r="A23" s="8" t="s">
        <v>187</v>
      </c>
      <c r="B23" s="16" t="s">
        <v>135</v>
      </c>
      <c r="C23" s="18">
        <f t="shared" si="9"/>
        <v>0</v>
      </c>
      <c r="D23" s="18">
        <f t="shared" si="10"/>
        <v>0</v>
      </c>
      <c r="E23" s="31"/>
      <c r="F23" s="31"/>
      <c r="G23" s="31"/>
      <c r="H23" s="8" t="s">
        <v>188</v>
      </c>
      <c r="I23" s="16" t="s">
        <v>136</v>
      </c>
      <c r="J23" s="18">
        <f t="shared" si="11"/>
        <v>0</v>
      </c>
      <c r="K23" s="18">
        <f t="shared" si="12"/>
        <v>0</v>
      </c>
      <c r="L23" s="31"/>
      <c r="M23" s="31"/>
      <c r="N23" s="31"/>
    </row>
    <row r="24" ht="22.5" customHeight="1" spans="1:14">
      <c r="A24" s="8" t="s">
        <v>189</v>
      </c>
      <c r="B24" s="16"/>
      <c r="C24" s="67"/>
      <c r="D24" s="67"/>
      <c r="E24" s="67"/>
      <c r="F24" s="67"/>
      <c r="G24" s="67"/>
      <c r="H24" s="8" t="s">
        <v>190</v>
      </c>
      <c r="I24" s="16"/>
      <c r="J24" s="67"/>
      <c r="K24" s="67"/>
      <c r="L24" s="67"/>
      <c r="M24" s="67"/>
      <c r="N24" s="67"/>
    </row>
    <row r="25" ht="22.5" customHeight="1" spans="1:14">
      <c r="A25" s="8" t="s">
        <v>191</v>
      </c>
      <c r="B25" s="71" t="s">
        <v>137</v>
      </c>
      <c r="C25" s="18">
        <f>D25+G25</f>
        <v>0</v>
      </c>
      <c r="D25" s="18">
        <f>E25+F25</f>
        <v>0</v>
      </c>
      <c r="E25" s="18">
        <f t="shared" ref="E25:G25" si="13">E20+E22+E23</f>
        <v>0</v>
      </c>
      <c r="F25" s="18">
        <f t="shared" si="13"/>
        <v>0</v>
      </c>
      <c r="G25" s="18">
        <f t="shared" si="13"/>
        <v>0</v>
      </c>
      <c r="H25" s="8" t="s">
        <v>192</v>
      </c>
      <c r="I25" s="71" t="s">
        <v>138</v>
      </c>
      <c r="J25" s="18">
        <f>K25+N25</f>
        <v>0</v>
      </c>
      <c r="K25" s="18">
        <f>L25+M25</f>
        <v>0</v>
      </c>
      <c r="L25" s="18">
        <f t="shared" ref="L25:N25" si="14">L20+L22+L23</f>
        <v>0</v>
      </c>
      <c r="M25" s="18">
        <f t="shared" si="14"/>
        <v>0</v>
      </c>
      <c r="N25" s="18">
        <f t="shared" si="14"/>
        <v>0</v>
      </c>
    </row>
    <row r="26" ht="22.5" customHeight="1" spans="1:14">
      <c r="A26" s="8" t="s">
        <v>193</v>
      </c>
      <c r="B26" s="16"/>
      <c r="C26" s="67"/>
      <c r="D26" s="67"/>
      <c r="E26" s="67"/>
      <c r="F26" s="67"/>
      <c r="G26" s="67"/>
      <c r="H26" s="8" t="s">
        <v>194</v>
      </c>
      <c r="I26" s="16"/>
      <c r="J26" s="67"/>
      <c r="K26" s="67"/>
      <c r="L26" s="67"/>
      <c r="M26" s="67"/>
      <c r="N26" s="67"/>
    </row>
    <row r="27" ht="22.5" customHeight="1" spans="1:14">
      <c r="A27" s="8" t="s">
        <v>195</v>
      </c>
      <c r="B27" s="16"/>
      <c r="C27" s="67"/>
      <c r="D27" s="67"/>
      <c r="E27" s="67"/>
      <c r="F27" s="67"/>
      <c r="G27" s="67"/>
      <c r="H27" s="8" t="s">
        <v>196</v>
      </c>
      <c r="I27" s="16"/>
      <c r="J27" s="67"/>
      <c r="K27" s="67"/>
      <c r="L27" s="67"/>
      <c r="M27" s="67"/>
      <c r="N27" s="67"/>
    </row>
    <row r="28" ht="22.5" customHeight="1" spans="1:14">
      <c r="A28" s="8" t="s">
        <v>197</v>
      </c>
      <c r="B28" s="16" t="s">
        <v>140</v>
      </c>
      <c r="C28" s="18">
        <f>D28+G28</f>
        <v>0</v>
      </c>
      <c r="D28" s="18">
        <f>E28+F28</f>
        <v>0</v>
      </c>
      <c r="E28" s="31"/>
      <c r="F28" s="31"/>
      <c r="G28" s="31"/>
      <c r="H28" s="8" t="s">
        <v>198</v>
      </c>
      <c r="I28" s="16" t="s">
        <v>141</v>
      </c>
      <c r="J28" s="18">
        <f t="shared" ref="J28:J29" si="15">K28+N28</f>
        <v>0</v>
      </c>
      <c r="K28" s="18">
        <f t="shared" ref="K28:K29" si="16">L28+M28</f>
        <v>0</v>
      </c>
      <c r="L28" s="18">
        <f t="shared" ref="L28:N28" si="17">(E25+E28)-L25</f>
        <v>0</v>
      </c>
      <c r="M28" s="18">
        <f t="shared" si="17"/>
        <v>0</v>
      </c>
      <c r="N28" s="18">
        <f t="shared" si="17"/>
        <v>0</v>
      </c>
    </row>
    <row r="29" ht="22.5" customHeight="1" spans="1:14">
      <c r="A29" s="8" t="s">
        <v>199</v>
      </c>
      <c r="B29" s="8"/>
      <c r="C29" s="67"/>
      <c r="D29" s="67"/>
      <c r="E29" s="67"/>
      <c r="F29" s="67"/>
      <c r="G29" s="67"/>
      <c r="H29" s="8" t="s">
        <v>200</v>
      </c>
      <c r="I29" s="16" t="s">
        <v>142</v>
      </c>
      <c r="J29" s="18">
        <f t="shared" si="15"/>
        <v>0</v>
      </c>
      <c r="K29" s="18">
        <f t="shared" si="16"/>
        <v>0</v>
      </c>
      <c r="L29" s="31"/>
      <c r="M29" s="31"/>
      <c r="N29" s="31"/>
    </row>
    <row r="30" ht="22.5" customHeight="1" spans="1:14">
      <c r="A30" s="8" t="s">
        <v>201</v>
      </c>
      <c r="B30" s="8"/>
      <c r="C30" s="67"/>
      <c r="D30" s="67"/>
      <c r="E30" s="67"/>
      <c r="F30" s="67"/>
      <c r="G30" s="67"/>
      <c r="H30" s="8" t="s">
        <v>202</v>
      </c>
      <c r="I30" s="16"/>
      <c r="J30" s="67"/>
      <c r="K30" s="67"/>
      <c r="L30" s="67"/>
      <c r="M30" s="67"/>
      <c r="N30" s="67"/>
    </row>
    <row r="31" ht="22.5" customHeight="1" spans="1:14">
      <c r="A31" s="8" t="s">
        <v>203</v>
      </c>
      <c r="B31" s="71" t="s">
        <v>143</v>
      </c>
      <c r="C31" s="18">
        <f>D31+G31</f>
        <v>0</v>
      </c>
      <c r="D31" s="18">
        <f>E31+F31</f>
        <v>0</v>
      </c>
      <c r="E31" s="18">
        <f t="shared" ref="E31:G31" si="18">E25+E28</f>
        <v>0</v>
      </c>
      <c r="F31" s="18">
        <f t="shared" si="18"/>
        <v>0</v>
      </c>
      <c r="G31" s="18">
        <f t="shared" si="18"/>
        <v>0</v>
      </c>
      <c r="H31" s="8" t="s">
        <v>205</v>
      </c>
      <c r="I31" s="71" t="s">
        <v>143</v>
      </c>
      <c r="J31" s="18">
        <f>K31+N31</f>
        <v>0</v>
      </c>
      <c r="K31" s="18">
        <f>L31+M31</f>
        <v>0</v>
      </c>
      <c r="L31" s="18">
        <f t="shared" ref="L31:N31" si="19">L25+L28</f>
        <v>0</v>
      </c>
      <c r="M31" s="18">
        <f t="shared" si="19"/>
        <v>0</v>
      </c>
      <c r="N31" s="18">
        <f t="shared" si="19"/>
        <v>0</v>
      </c>
    </row>
    <row r="32" ht="22.5" customHeight="1" spans="1:14">
      <c r="A32" s="57" t="s">
        <v>357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ht="22.5" customHeight="1" spans="1:14">
      <c r="A33" s="36" t="s">
        <v>358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ht="22.5" customHeight="1" spans="1:14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ht="22.5" customHeight="1" spans="1:14">
      <c r="A35" s="36" t="s">
        <v>359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3.5" customHeight="1" spans="1:1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customHeight="1" spans="1:1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customHeight="1" spans="1:1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1.2833333333333" style="24" customWidth="1"/>
    <col min="2" max="2" width="33.7083333333333" style="24" customWidth="1"/>
    <col min="3" max="3" width="23.7083333333333" style="24" customWidth="1"/>
    <col min="4" max="4" width="5.70833333333333" style="24" customWidth="1"/>
    <col min="5" max="5" width="27.5666666666667" style="24" customWidth="1"/>
    <col min="6" max="6" width="24.283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361</v>
      </c>
    </row>
    <row r="5" ht="15" customHeight="1" spans="1:6">
      <c r="A5" s="42" t="s">
        <v>53</v>
      </c>
      <c r="B5" s="28" t="s">
        <v>54</v>
      </c>
      <c r="C5" s="54"/>
      <c r="D5" s="55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48" t="s">
        <v>112</v>
      </c>
      <c r="D7" s="8" t="s">
        <v>193</v>
      </c>
      <c r="E7" s="66" t="s">
        <v>221</v>
      </c>
      <c r="F7" s="48" t="s">
        <v>112</v>
      </c>
    </row>
    <row r="8" ht="15" customHeight="1" spans="1:6">
      <c r="A8" s="8" t="s">
        <v>61</v>
      </c>
      <c r="B8" s="16" t="s">
        <v>362</v>
      </c>
      <c r="C8" s="31"/>
      <c r="D8" s="8" t="s">
        <v>195</v>
      </c>
      <c r="E8" s="16" t="s">
        <v>363</v>
      </c>
      <c r="F8" s="31"/>
    </row>
    <row r="9" ht="1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364</v>
      </c>
      <c r="F12" s="31"/>
    </row>
    <row r="13" ht="1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365</v>
      </c>
      <c r="F13" s="31"/>
    </row>
    <row r="14" ht="15" customHeight="1" spans="1:6">
      <c r="A14" s="8" t="s">
        <v>73</v>
      </c>
      <c r="B14" s="71" t="s">
        <v>137</v>
      </c>
      <c r="C14" s="18">
        <f>C8+C9+C10+C11+C12+C13</f>
        <v>0</v>
      </c>
      <c r="D14" s="8" t="s">
        <v>161</v>
      </c>
      <c r="E14" s="71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366</v>
      </c>
      <c r="F15" s="18">
        <f>C14+C15-F14</f>
        <v>0</v>
      </c>
    </row>
    <row r="16" ht="1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5" customHeight="1" spans="1:6">
      <c r="A17" s="8" t="s">
        <v>79</v>
      </c>
      <c r="B17" s="16" t="s">
        <v>237</v>
      </c>
      <c r="C17" s="48" t="s">
        <v>112</v>
      </c>
      <c r="D17" s="8" t="s">
        <v>170</v>
      </c>
      <c r="E17" s="16" t="s">
        <v>237</v>
      </c>
      <c r="F17" s="48" t="s">
        <v>112</v>
      </c>
    </row>
    <row r="18" ht="15" customHeight="1" spans="1:6">
      <c r="A18" s="8" t="s">
        <v>81</v>
      </c>
      <c r="B18" s="16" t="s">
        <v>367</v>
      </c>
      <c r="C18" s="31"/>
      <c r="D18" s="8" t="s">
        <v>172</v>
      </c>
      <c r="E18" s="16" t="s">
        <v>368</v>
      </c>
      <c r="F18" s="31"/>
    </row>
    <row r="19" ht="1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364</v>
      </c>
      <c r="F22" s="31"/>
    </row>
    <row r="23" ht="1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365</v>
      </c>
      <c r="F23" s="31"/>
    </row>
    <row r="24" ht="15" customHeight="1" spans="1:6">
      <c r="A24" s="8" t="s">
        <v>189</v>
      </c>
      <c r="B24" s="71" t="s">
        <v>137</v>
      </c>
      <c r="C24" s="18">
        <f>C18+C19+C20+C21+C22+C23</f>
        <v>0</v>
      </c>
      <c r="D24" s="8" t="s">
        <v>179</v>
      </c>
      <c r="E24" s="71" t="s">
        <v>138</v>
      </c>
      <c r="F24" s="18">
        <f>F18+F22+F23</f>
        <v>0</v>
      </c>
    </row>
    <row r="25" ht="1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366</v>
      </c>
      <c r="F25" s="18">
        <f>C24+C25-F24</f>
        <v>0</v>
      </c>
    </row>
    <row r="26" ht="13.5" customHeight="1" spans="1:6">
      <c r="A26" s="57"/>
      <c r="B26" s="57"/>
      <c r="C26" s="68"/>
      <c r="D26" s="57"/>
      <c r="E26" s="57"/>
      <c r="F26" s="68"/>
    </row>
    <row r="27" ht="13.5" customHeight="1" spans="1:6">
      <c r="A27" s="36" t="s">
        <v>369</v>
      </c>
      <c r="B27" s="36"/>
      <c r="C27" s="69"/>
      <c r="D27" s="36"/>
      <c r="E27" s="36"/>
      <c r="F27" s="69"/>
    </row>
    <row r="28" ht="13.5" customHeight="1" spans="1:6">
      <c r="A28" s="36" t="s">
        <v>370</v>
      </c>
      <c r="B28" s="36"/>
      <c r="C28" s="69"/>
      <c r="D28" s="36"/>
      <c r="E28" s="36"/>
      <c r="F28" s="69"/>
    </row>
    <row r="29" ht="13.5" customHeight="1" spans="1:6">
      <c r="A29" s="36" t="s">
        <v>359</v>
      </c>
      <c r="B29" s="36"/>
      <c r="C29" s="69"/>
      <c r="D29" s="36"/>
      <c r="E29" s="36"/>
      <c r="F29" s="69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4" style="24" customWidth="1"/>
    <col min="2" max="2" width="31.2833333333333" style="24" customWidth="1"/>
    <col min="3" max="3" width="22.8583333333333" style="24" customWidth="1"/>
    <col min="4" max="4" width="8.28333333333333" style="24" customWidth="1"/>
    <col min="5" max="5" width="30.2833333333333" style="24" customWidth="1"/>
    <col min="6" max="6" width="22.858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371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7.2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7.25" customHeight="1" spans="1:6">
      <c r="A7" s="8" t="s">
        <v>59</v>
      </c>
      <c r="B7" s="16" t="s">
        <v>372</v>
      </c>
      <c r="C7" s="8" t="s">
        <v>112</v>
      </c>
      <c r="D7" s="8" t="s">
        <v>193</v>
      </c>
      <c r="E7" s="66" t="s">
        <v>372</v>
      </c>
      <c r="F7" s="48" t="s">
        <v>112</v>
      </c>
    </row>
    <row r="8" ht="17.25" customHeight="1" spans="1:6">
      <c r="A8" s="8" t="s">
        <v>61</v>
      </c>
      <c r="B8" s="16" t="s">
        <v>373</v>
      </c>
      <c r="C8" s="31"/>
      <c r="D8" s="8" t="s">
        <v>195</v>
      </c>
      <c r="E8" s="16" t="s">
        <v>374</v>
      </c>
      <c r="F8" s="31"/>
    </row>
    <row r="9" ht="17.2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7.2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7.2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7.2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364</v>
      </c>
      <c r="F12" s="31"/>
    </row>
    <row r="13" ht="17.2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365</v>
      </c>
      <c r="F13" s="31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366</v>
      </c>
      <c r="F15" s="18">
        <f>C14+C15-F14</f>
        <v>0</v>
      </c>
    </row>
    <row r="16" ht="17.2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7.25" customHeight="1" spans="1:6">
      <c r="A17" s="8" t="s">
        <v>79</v>
      </c>
      <c r="B17" s="16" t="s">
        <v>375</v>
      </c>
      <c r="C17" s="48" t="s">
        <v>112</v>
      </c>
      <c r="D17" s="8" t="s">
        <v>170</v>
      </c>
      <c r="E17" s="16" t="s">
        <v>375</v>
      </c>
      <c r="F17" s="48" t="s">
        <v>112</v>
      </c>
    </row>
    <row r="18" ht="17.25" customHeight="1" spans="1:6">
      <c r="A18" s="8" t="s">
        <v>81</v>
      </c>
      <c r="B18" s="16" t="s">
        <v>376</v>
      </c>
      <c r="C18" s="31"/>
      <c r="D18" s="8" t="s">
        <v>172</v>
      </c>
      <c r="E18" s="16" t="s">
        <v>377</v>
      </c>
      <c r="F18" s="31"/>
    </row>
    <row r="19" ht="17.2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7.2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7.2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7.2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364</v>
      </c>
      <c r="F22" s="31"/>
    </row>
    <row r="23" ht="17.2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365</v>
      </c>
      <c r="F23" s="31"/>
    </row>
    <row r="24" ht="17.25" customHeight="1" spans="1:6">
      <c r="A24" s="8" t="s">
        <v>189</v>
      </c>
      <c r="B24" s="8" t="s">
        <v>137</v>
      </c>
      <c r="C24" s="18">
        <f>C18+C19+C20+C21+C22+C23</f>
        <v>0</v>
      </c>
      <c r="D24" s="8" t="s">
        <v>179</v>
      </c>
      <c r="E24" s="8" t="s">
        <v>138</v>
      </c>
      <c r="F24" s="18">
        <f>F18+F22+F23</f>
        <v>0</v>
      </c>
    </row>
    <row r="25" ht="17.2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366</v>
      </c>
      <c r="F25" s="18">
        <f>C24+C25-F24</f>
        <v>0</v>
      </c>
    </row>
    <row r="26" ht="17.25" customHeight="1" spans="1:6">
      <c r="A26" s="57" t="s">
        <v>378</v>
      </c>
      <c r="B26" s="57"/>
      <c r="C26" s="68"/>
      <c r="D26" s="57"/>
      <c r="E26" s="57"/>
      <c r="F26" s="68"/>
    </row>
    <row r="27" ht="16.5" customHeight="1" spans="1:6">
      <c r="A27" s="36" t="s">
        <v>379</v>
      </c>
      <c r="B27" s="36"/>
      <c r="C27" s="69"/>
      <c r="D27" s="36"/>
      <c r="E27" s="36"/>
      <c r="F27" s="69"/>
    </row>
    <row r="28" ht="16.5" customHeight="1" spans="1:6">
      <c r="A28" s="36" t="s">
        <v>242</v>
      </c>
      <c r="B28" s="36"/>
      <c r="C28" s="69"/>
      <c r="D28" s="36"/>
      <c r="E28" s="36"/>
      <c r="F28" s="69"/>
    </row>
    <row r="30" customHeight="1" spans="1:6">
      <c r="A30" s="62"/>
      <c r="B30" s="62"/>
      <c r="C30" s="70"/>
      <c r="D30" s="62"/>
      <c r="E30" s="62"/>
      <c r="F30" s="70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zoomScale="110" zoomScaleNormal="110" workbookViewId="0">
      <selection activeCell="F7" sqref="F7"/>
    </sheetView>
  </sheetViews>
  <sheetFormatPr defaultColWidth="8" defaultRowHeight="14.25" customHeight="1"/>
  <cols>
    <col min="1" max="1" width="39.7083333333333" style="24" customWidth="1"/>
    <col min="2" max="7" width="17.1416666666667" style="24" customWidth="1"/>
  </cols>
  <sheetData>
    <row r="1" ht="0.75" customHeight="1" spans="1:7">
      <c r="A1" s="62"/>
      <c r="B1" s="62"/>
      <c r="C1" s="62"/>
      <c r="D1" s="61"/>
      <c r="E1" s="61"/>
      <c r="F1" s="61"/>
      <c r="G1" s="61"/>
    </row>
    <row r="2" ht="77.25" customHeight="1" spans="1:7">
      <c r="A2" s="1" t="s">
        <v>380</v>
      </c>
      <c r="B2" s="1"/>
      <c r="C2" s="1"/>
      <c r="D2" s="1"/>
      <c r="E2" s="1"/>
      <c r="F2" s="1"/>
      <c r="G2" s="1"/>
    </row>
    <row r="3" ht="18.75" customHeight="1" spans="1:7">
      <c r="A3" s="52"/>
      <c r="B3" s="52"/>
      <c r="C3" s="52"/>
      <c r="D3" s="52"/>
      <c r="E3" s="52"/>
      <c r="F3" s="52"/>
      <c r="G3" s="27" t="s">
        <v>381</v>
      </c>
    </row>
    <row r="4" ht="18.75" customHeight="1" spans="1:7">
      <c r="A4" s="28" t="s">
        <v>53</v>
      </c>
      <c r="B4" s="28" t="s">
        <v>54</v>
      </c>
      <c r="C4" s="28"/>
      <c r="D4" s="42" t="s">
        <v>91</v>
      </c>
      <c r="E4" s="28"/>
      <c r="F4" s="42" t="s">
        <v>55</v>
      </c>
      <c r="G4" s="42"/>
    </row>
    <row r="5" ht="27.75" customHeight="1" spans="1:7">
      <c r="A5" s="29" t="s">
        <v>382</v>
      </c>
      <c r="B5" s="29" t="s">
        <v>292</v>
      </c>
      <c r="C5" s="29" t="s">
        <v>383</v>
      </c>
      <c r="D5" s="29" t="s">
        <v>384</v>
      </c>
      <c r="E5" s="29" t="s">
        <v>385</v>
      </c>
      <c r="F5" s="29" t="s">
        <v>386</v>
      </c>
      <c r="G5" s="29" t="s">
        <v>387</v>
      </c>
    </row>
    <row r="6" ht="27.75" customHeight="1" spans="1:7">
      <c r="A6" s="29"/>
      <c r="B6" s="29"/>
      <c r="C6" s="29"/>
      <c r="D6" s="29"/>
      <c r="E6" s="29"/>
      <c r="F6" s="29"/>
      <c r="G6" s="29"/>
    </row>
    <row r="7" ht="27.75" customHeight="1" spans="1:7">
      <c r="A7" s="16" t="s">
        <v>388</v>
      </c>
      <c r="B7" s="46">
        <f>医疗资2023nb01!D10</f>
        <v>911977669.45</v>
      </c>
      <c r="C7" s="31">
        <v>911977669.45</v>
      </c>
      <c r="D7" s="31"/>
      <c r="E7" s="31"/>
      <c r="F7" s="31"/>
      <c r="G7" s="31"/>
    </row>
    <row r="8" ht="27.75" customHeight="1" spans="1:7">
      <c r="A8" s="16" t="s">
        <v>389</v>
      </c>
      <c r="B8" s="46">
        <f>其医资2023nb04!D10</f>
        <v>94596445.52</v>
      </c>
      <c r="C8" s="31">
        <v>94596445.52</v>
      </c>
      <c r="D8" s="31"/>
      <c r="E8" s="31"/>
      <c r="F8" s="31"/>
      <c r="G8" s="31"/>
    </row>
    <row r="9" ht="27.75" customHeight="1" spans="1:7">
      <c r="A9" s="16" t="s">
        <v>390</v>
      </c>
      <c r="B9" s="46">
        <f>居民资2023nb07!D10</f>
        <v>185060718.7</v>
      </c>
      <c r="C9" s="31">
        <v>185060718.7</v>
      </c>
      <c r="D9" s="31"/>
      <c r="E9" s="31"/>
      <c r="F9" s="31"/>
      <c r="G9" s="31"/>
    </row>
    <row r="10" ht="27.75" customHeight="1" spans="1:7">
      <c r="A10" s="16" t="s">
        <v>391</v>
      </c>
      <c r="B10" s="46">
        <f>封闭资2023nbf01!H11</f>
        <v>0</v>
      </c>
      <c r="C10" s="31"/>
      <c r="D10" s="31"/>
      <c r="E10" s="31"/>
      <c r="F10" s="31"/>
      <c r="G10" s="31"/>
    </row>
    <row r="11" ht="27.75" customHeight="1" spans="1:7">
      <c r="A11" s="16" t="s">
        <v>392</v>
      </c>
      <c r="B11" s="46">
        <f>封闭资2023nbf01!I11+封闭资2023nbf01!J11+封闭资2023nbf01!K11</f>
        <v>0</v>
      </c>
      <c r="C11" s="31"/>
      <c r="D11" s="31"/>
      <c r="E11" s="31"/>
      <c r="F11" s="31"/>
      <c r="G11" s="31"/>
    </row>
    <row r="12" ht="27.75" customHeight="1" spans="1:7">
      <c r="A12" s="16" t="s">
        <v>393</v>
      </c>
      <c r="B12" s="46">
        <f>封闭资2023nbf01!L11</f>
        <v>0</v>
      </c>
      <c r="C12" s="31"/>
      <c r="D12" s="31"/>
      <c r="E12" s="31"/>
      <c r="F12" s="31"/>
      <c r="G12" s="31"/>
    </row>
    <row r="13" ht="27.75" customHeight="1" spans="1:7">
      <c r="A13" s="36" t="s">
        <v>394</v>
      </c>
      <c r="B13" s="36"/>
      <c r="C13" s="36"/>
      <c r="D13" s="36"/>
      <c r="E13" s="36"/>
      <c r="F13" s="36"/>
      <c r="G13" s="36"/>
    </row>
    <row r="14" ht="27.75" customHeight="1" spans="1:7">
      <c r="A14" s="36" t="s">
        <v>87</v>
      </c>
      <c r="B14" s="36"/>
      <c r="C14" s="36"/>
      <c r="D14" s="36"/>
      <c r="E14" s="36"/>
      <c r="F14" s="36"/>
      <c r="G14" s="36"/>
    </row>
    <row r="15" ht="27.75" customHeight="1" spans="1:7">
      <c r="A15" s="36" t="s">
        <v>148</v>
      </c>
      <c r="B15" s="36"/>
      <c r="C15" s="36"/>
      <c r="D15" s="36"/>
      <c r="E15" s="36"/>
      <c r="F15" s="36"/>
      <c r="G15" s="36"/>
    </row>
    <row r="17" customHeight="1" spans="1:7">
      <c r="A17" s="62"/>
      <c r="B17" s="62"/>
      <c r="C17" s="62"/>
      <c r="D17" s="62"/>
      <c r="E17" s="62"/>
      <c r="F17" s="62"/>
      <c r="G17" s="62"/>
    </row>
    <row r="18" customHeight="1" spans="3:6">
      <c r="C18" s="24"/>
      <c r="F18" s="24"/>
    </row>
    <row r="19" customHeight="1" spans="3:3">
      <c r="C19" s="24"/>
    </row>
    <row r="20" customHeight="1" spans="3:3">
      <c r="C20" s="24"/>
    </row>
    <row r="21" customHeight="1" spans="3:3">
      <c r="C21" s="24"/>
    </row>
    <row r="22" customHeight="1" spans="3:6">
      <c r="C22" s="24"/>
      <c r="F22" s="24"/>
    </row>
    <row r="23" customHeight="1" spans="3:6">
      <c r="C23" s="24"/>
      <c r="F23" s="24"/>
    </row>
    <row r="24" customHeight="1" spans="3:6">
      <c r="C24" s="24"/>
      <c r="F24" s="24"/>
    </row>
    <row r="25" customHeight="1" spans="3:9">
      <c r="C25" s="24"/>
      <c r="F25" s="24"/>
      <c r="I25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workbookViewId="0">
      <selection activeCell="E10" sqref="E10"/>
    </sheetView>
  </sheetViews>
  <sheetFormatPr defaultColWidth="8" defaultRowHeight="14.25" customHeight="1" outlineLevelCol="5"/>
  <cols>
    <col min="1" max="1" width="48.425" style="24" customWidth="1"/>
    <col min="2" max="6" width="18.1416666666667" style="24" customWidth="1"/>
  </cols>
  <sheetData>
    <row r="1" ht="52.5" customHeight="1" spans="1:6">
      <c r="A1" s="1" t="s">
        <v>395</v>
      </c>
      <c r="B1" s="1"/>
      <c r="C1" s="1"/>
      <c r="D1" s="1"/>
      <c r="E1" s="1"/>
      <c r="F1" s="1"/>
    </row>
    <row r="2" ht="15" customHeight="1" spans="1:6">
      <c r="A2" s="52"/>
      <c r="B2" s="52"/>
      <c r="C2" s="52"/>
      <c r="D2" s="52"/>
      <c r="E2" s="52"/>
      <c r="F2" s="27" t="s">
        <v>396</v>
      </c>
    </row>
    <row r="3" ht="15" customHeight="1" spans="1:6">
      <c r="A3" s="28" t="s">
        <v>53</v>
      </c>
      <c r="B3" s="53" t="s">
        <v>54</v>
      </c>
      <c r="C3" s="54"/>
      <c r="D3" s="55" t="s">
        <v>91</v>
      </c>
      <c r="E3" s="63"/>
      <c r="F3" s="42" t="s">
        <v>55</v>
      </c>
    </row>
    <row r="4" ht="22.5" customHeight="1" spans="1:6">
      <c r="A4" s="8" t="s">
        <v>219</v>
      </c>
      <c r="B4" s="29" t="s">
        <v>292</v>
      </c>
      <c r="C4" s="29" t="s">
        <v>94</v>
      </c>
      <c r="D4" s="29"/>
      <c r="E4" s="29" t="s">
        <v>337</v>
      </c>
      <c r="F4" s="29" t="s">
        <v>397</v>
      </c>
    </row>
    <row r="5" ht="22.5" customHeight="1" spans="1:6">
      <c r="A5" s="8"/>
      <c r="B5" s="8"/>
      <c r="C5" s="8" t="s">
        <v>97</v>
      </c>
      <c r="D5" s="8" t="s">
        <v>339</v>
      </c>
      <c r="E5" s="8"/>
      <c r="F5" s="29"/>
    </row>
    <row r="6" ht="22.5" customHeight="1" spans="1:6">
      <c r="A6" s="16" t="s">
        <v>398</v>
      </c>
      <c r="B6" s="46">
        <f>医疗2023nb02!C7</f>
        <v>442237607.06</v>
      </c>
      <c r="C6" s="46">
        <f>医疗2023nb02!E7</f>
        <v>324235755.74</v>
      </c>
      <c r="D6" s="46">
        <f>医疗2023nb02!F7</f>
        <v>118001851.32</v>
      </c>
      <c r="E6" s="46">
        <f>医疗2023nb02!G7</f>
        <v>0</v>
      </c>
      <c r="F6" s="48" t="s">
        <v>399</v>
      </c>
    </row>
    <row r="7" ht="22.5" customHeight="1" spans="1:6">
      <c r="A7" s="16" t="s">
        <v>400</v>
      </c>
      <c r="B7" s="18">
        <f t="shared" ref="B7:B11" si="0">C7+E7+D7</f>
        <v>442237607.06</v>
      </c>
      <c r="C7" s="31">
        <v>324235755.74</v>
      </c>
      <c r="D7" s="31">
        <v>118001851.32</v>
      </c>
      <c r="E7" s="31"/>
      <c r="F7" s="48">
        <v>0</v>
      </c>
    </row>
    <row r="8" ht="22.5" customHeight="1" spans="1:6">
      <c r="A8" s="16" t="s">
        <v>401</v>
      </c>
      <c r="B8" s="18">
        <f t="shared" si="0"/>
        <v>0</v>
      </c>
      <c r="C8" s="31"/>
      <c r="D8" s="31"/>
      <c r="E8" s="31"/>
      <c r="F8" s="48">
        <v>0</v>
      </c>
    </row>
    <row r="9" ht="22.5" customHeight="1" spans="1:6">
      <c r="A9" s="16" t="s">
        <v>402</v>
      </c>
      <c r="B9" s="18">
        <f t="shared" si="0"/>
        <v>0</v>
      </c>
      <c r="C9" s="31"/>
      <c r="D9" s="31"/>
      <c r="E9" s="31"/>
      <c r="F9" s="48">
        <v>0</v>
      </c>
    </row>
    <row r="10" ht="22.5" customHeight="1" spans="1:6">
      <c r="A10" s="16" t="s">
        <v>403</v>
      </c>
      <c r="B10" s="18">
        <f t="shared" si="0"/>
        <v>0</v>
      </c>
      <c r="C10" s="31"/>
      <c r="D10" s="31"/>
      <c r="E10" s="31"/>
      <c r="F10" s="48">
        <v>0</v>
      </c>
    </row>
    <row r="11" ht="22.5" customHeight="1" spans="1:6">
      <c r="A11" s="16" t="s">
        <v>404</v>
      </c>
      <c r="B11" s="18">
        <f t="shared" si="0"/>
        <v>0</v>
      </c>
      <c r="C11" s="31"/>
      <c r="D11" s="31"/>
      <c r="E11" s="31"/>
      <c r="F11" s="48">
        <v>0</v>
      </c>
    </row>
    <row r="12" ht="22.5" customHeight="1" spans="1:6">
      <c r="A12" s="16" t="s">
        <v>405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</row>
    <row r="13" ht="22.5" customHeight="1" spans="1:6">
      <c r="A13" s="16" t="s">
        <v>406</v>
      </c>
      <c r="B13" s="48" t="s">
        <v>112</v>
      </c>
      <c r="C13" s="48" t="s">
        <v>112</v>
      </c>
      <c r="D13" s="48" t="s">
        <v>112</v>
      </c>
      <c r="E13" s="48" t="s">
        <v>112</v>
      </c>
      <c r="F13" s="31"/>
    </row>
    <row r="14" ht="22.5" customHeight="1" spans="1:6">
      <c r="A14" s="16" t="s">
        <v>407</v>
      </c>
      <c r="B14" s="48" t="s">
        <v>112</v>
      </c>
      <c r="C14" s="48" t="s">
        <v>112</v>
      </c>
      <c r="D14" s="48" t="s">
        <v>112</v>
      </c>
      <c r="E14" s="48" t="s">
        <v>112</v>
      </c>
      <c r="F14" s="31"/>
    </row>
    <row r="15" ht="22.5" customHeight="1" spans="1:6">
      <c r="A15" s="16" t="s">
        <v>408</v>
      </c>
      <c r="B15" s="48" t="s">
        <v>112</v>
      </c>
      <c r="C15" s="48" t="s">
        <v>112</v>
      </c>
      <c r="D15" s="48" t="s">
        <v>112</v>
      </c>
      <c r="E15" s="48" t="s">
        <v>112</v>
      </c>
      <c r="F15" s="31"/>
    </row>
    <row r="16" ht="22.5" customHeight="1" spans="1:6">
      <c r="A16" s="16" t="s">
        <v>409</v>
      </c>
      <c r="B16" s="48" t="s">
        <v>112</v>
      </c>
      <c r="C16" s="48" t="s">
        <v>112</v>
      </c>
      <c r="D16" s="48" t="s">
        <v>112</v>
      </c>
      <c r="E16" s="48" t="s">
        <v>112</v>
      </c>
      <c r="F16" s="48" t="s">
        <v>112</v>
      </c>
    </row>
    <row r="17" ht="22.5" customHeight="1" spans="1:6">
      <c r="A17" s="36" t="s">
        <v>410</v>
      </c>
      <c r="B17" s="27"/>
      <c r="C17" s="27"/>
      <c r="D17" s="27"/>
      <c r="E17" s="27"/>
      <c r="F17" s="27"/>
    </row>
    <row r="18" ht="22.5" customHeight="1" spans="1:6">
      <c r="A18" s="36" t="s">
        <v>411</v>
      </c>
      <c r="B18" s="36"/>
      <c r="C18" s="36"/>
      <c r="D18" s="36"/>
      <c r="E18" s="36"/>
      <c r="F18" s="27"/>
    </row>
    <row r="19" ht="22.5" customHeight="1" spans="1:6">
      <c r="A19" s="36" t="s">
        <v>412</v>
      </c>
      <c r="B19" s="36"/>
      <c r="C19" s="36"/>
      <c r="D19" s="36"/>
      <c r="E19" s="36"/>
      <c r="F19" s="27"/>
    </row>
    <row r="20" ht="22.5" customHeight="1" spans="1:6">
      <c r="A20" s="36" t="s">
        <v>87</v>
      </c>
      <c r="B20" s="36"/>
      <c r="C20" s="36"/>
      <c r="D20" s="36"/>
      <c r="E20" s="36"/>
      <c r="F20" s="27"/>
    </row>
    <row r="21" ht="22.5" customHeight="1" spans="1:6">
      <c r="A21" s="36" t="s">
        <v>148</v>
      </c>
      <c r="B21" s="36"/>
      <c r="C21" s="36"/>
      <c r="D21" s="36"/>
      <c r="E21" s="36"/>
      <c r="F21" s="27"/>
    </row>
    <row r="23" customHeight="1" spans="1:6">
      <c r="A23" s="62"/>
      <c r="B23" s="61"/>
      <c r="C23" s="61"/>
      <c r="D23" s="61"/>
      <c r="E23" s="61"/>
      <c r="F23" s="61"/>
    </row>
    <row r="24" customHeight="1" spans="1:6">
      <c r="A24" s="62"/>
      <c r="B24" s="62"/>
      <c r="C24" s="62"/>
      <c r="D24" s="62"/>
      <c r="E24" s="62"/>
      <c r="F24" s="61"/>
    </row>
    <row r="25" customHeight="1" spans="1:6">
      <c r="A25" s="62"/>
      <c r="B25" s="62"/>
      <c r="C25" s="62"/>
      <c r="D25" s="62"/>
      <c r="E25" s="62"/>
      <c r="F25" s="61"/>
    </row>
  </sheetData>
  <sheetProtection sheet="1"/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8" right="1.18" top="1.18" bottom="1.18" header="0.51" footer="0.51"/>
  <pageSetup paperSize="9" scale="95" fitToWidth="0" fitToHeight="0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A10" sqref="A10:E10"/>
    </sheetView>
  </sheetViews>
  <sheetFormatPr defaultColWidth="8" defaultRowHeight="14.25" customHeight="1" outlineLevelCol="7"/>
  <cols>
    <col min="1" max="1" width="18.2833333333333" style="24" customWidth="1"/>
    <col min="2" max="8" width="17.1416666666667" style="24" customWidth="1"/>
  </cols>
  <sheetData>
    <row r="1" ht="49.5" customHeight="1" spans="1:8">
      <c r="A1" s="1" t="s">
        <v>413</v>
      </c>
      <c r="B1" s="1"/>
      <c r="C1" s="1"/>
      <c r="D1" s="1"/>
      <c r="E1" s="51"/>
      <c r="F1" s="51"/>
      <c r="G1" s="51"/>
      <c r="H1" s="51"/>
    </row>
    <row r="2" ht="15.75" customHeight="1" spans="1:8">
      <c r="A2" s="52"/>
      <c r="B2" s="52"/>
      <c r="C2" s="52"/>
      <c r="D2" s="27"/>
      <c r="E2" s="52"/>
      <c r="F2" s="52"/>
      <c r="G2" s="52"/>
      <c r="H2" s="27" t="s">
        <v>414</v>
      </c>
    </row>
    <row r="3" ht="18.75" customHeight="1" spans="1:8">
      <c r="A3" s="28" t="s">
        <v>53</v>
      </c>
      <c r="B3" s="53" t="s">
        <v>54</v>
      </c>
      <c r="C3" s="54"/>
      <c r="D3" s="42"/>
      <c r="E3" s="55" t="s">
        <v>91</v>
      </c>
      <c r="F3" s="54"/>
      <c r="G3" s="54"/>
      <c r="H3" s="42" t="s">
        <v>55</v>
      </c>
    </row>
    <row r="4" ht="27" customHeight="1" spans="1:8">
      <c r="A4" s="8" t="s">
        <v>415</v>
      </c>
      <c r="B4" s="8"/>
      <c r="C4" s="8"/>
      <c r="D4" s="8"/>
      <c r="E4" s="8"/>
      <c r="F4" s="8"/>
      <c r="G4" s="8"/>
      <c r="H4" s="8" t="s">
        <v>416</v>
      </c>
    </row>
    <row r="5" ht="27" customHeight="1" spans="1:8">
      <c r="A5" s="8" t="s">
        <v>292</v>
      </c>
      <c r="B5" s="8" t="s">
        <v>417</v>
      </c>
      <c r="C5" s="8"/>
      <c r="D5" s="8"/>
      <c r="E5" s="8" t="s">
        <v>418</v>
      </c>
      <c r="F5" s="8"/>
      <c r="G5" s="8"/>
      <c r="H5" s="8"/>
    </row>
    <row r="6" ht="30" customHeight="1" spans="1:8">
      <c r="A6" s="8"/>
      <c r="B6" s="8" t="s">
        <v>96</v>
      </c>
      <c r="C6" s="8" t="s">
        <v>419</v>
      </c>
      <c r="D6" s="8" t="s">
        <v>420</v>
      </c>
      <c r="E6" s="8" t="s">
        <v>96</v>
      </c>
      <c r="F6" s="8" t="s">
        <v>419</v>
      </c>
      <c r="G6" s="8" t="s">
        <v>420</v>
      </c>
      <c r="H6" s="8"/>
    </row>
    <row r="7" ht="26.25" customHeight="1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ht="23.25" customHeight="1" spans="1:8">
      <c r="A8" s="18">
        <f>B8+E8</f>
        <v>489748352.06</v>
      </c>
      <c r="B8" s="46">
        <f>医疗2023nb02!C7+封闭收支2023nbf02!C7</f>
        <v>442237607.06</v>
      </c>
      <c r="C8" s="18">
        <f>B8-D8</f>
        <v>0</v>
      </c>
      <c r="D8" s="31">
        <v>442237607.06</v>
      </c>
      <c r="E8" s="46">
        <f>居民收支2023nb08!D7</f>
        <v>47510745</v>
      </c>
      <c r="F8" s="18">
        <f>E8-G8</f>
        <v>0</v>
      </c>
      <c r="G8" s="31">
        <v>47510745</v>
      </c>
      <c r="H8" s="56"/>
    </row>
    <row r="9" ht="15" customHeight="1" spans="1:8">
      <c r="A9" s="57" t="s">
        <v>421</v>
      </c>
      <c r="B9" s="58"/>
      <c r="C9" s="58"/>
      <c r="D9" s="58"/>
      <c r="E9" s="58"/>
      <c r="F9" s="58"/>
      <c r="G9" s="58"/>
      <c r="H9" s="58"/>
    </row>
    <row r="10" ht="15" customHeight="1" spans="1:8">
      <c r="A10" s="36" t="s">
        <v>422</v>
      </c>
      <c r="B10" s="36"/>
      <c r="C10" s="27"/>
      <c r="D10" s="27"/>
      <c r="E10" s="27"/>
      <c r="F10" s="27"/>
      <c r="G10" s="27"/>
      <c r="H10" s="27"/>
    </row>
    <row r="11" ht="15" customHeight="1" spans="1:8">
      <c r="A11" s="36" t="s">
        <v>423</v>
      </c>
      <c r="B11" s="36"/>
      <c r="C11" s="27"/>
      <c r="D11" s="27"/>
      <c r="E11" s="27"/>
      <c r="F11" s="27"/>
      <c r="G11" s="27"/>
      <c r="H11" s="27"/>
    </row>
    <row r="12" ht="15" customHeight="1" spans="1:8">
      <c r="A12" s="36" t="s">
        <v>424</v>
      </c>
      <c r="B12" s="36"/>
      <c r="C12" s="27"/>
      <c r="D12" s="27"/>
      <c r="E12" s="27"/>
      <c r="F12" s="27"/>
      <c r="G12" s="27"/>
      <c r="H12" s="27"/>
    </row>
    <row r="13" ht="15" customHeight="1" spans="1:8">
      <c r="A13" s="59" t="s">
        <v>425</v>
      </c>
      <c r="B13" s="59"/>
      <c r="C13" s="27"/>
      <c r="D13" s="27"/>
      <c r="E13" s="27"/>
      <c r="F13" s="27"/>
      <c r="G13" s="27"/>
      <c r="H13" s="27"/>
    </row>
    <row r="14" ht="15" customHeight="1" spans="1:8">
      <c r="A14" s="36" t="s">
        <v>426</v>
      </c>
      <c r="B14" s="36"/>
      <c r="C14" s="27"/>
      <c r="D14" s="27"/>
      <c r="E14" s="27"/>
      <c r="F14" s="27"/>
      <c r="G14" s="27"/>
      <c r="H14" s="27"/>
    </row>
    <row r="15" ht="15" customHeight="1" spans="1:8">
      <c r="A15" s="36" t="s">
        <v>427</v>
      </c>
      <c r="B15" s="36"/>
      <c r="C15" s="27"/>
      <c r="D15" s="27"/>
      <c r="E15" s="27"/>
      <c r="F15" s="27"/>
      <c r="G15" s="27"/>
      <c r="H15" s="27"/>
    </row>
    <row r="16" ht="15" customHeight="1" spans="1:8">
      <c r="A16" s="36" t="s">
        <v>428</v>
      </c>
      <c r="B16" s="36"/>
      <c r="C16" s="36"/>
      <c r="D16" s="36"/>
      <c r="E16" s="36"/>
      <c r="F16" s="36"/>
      <c r="G16" s="36"/>
      <c r="H16" s="36"/>
    </row>
    <row r="17" ht="15" customHeight="1" spans="1:8">
      <c r="A17" s="36" t="s">
        <v>429</v>
      </c>
      <c r="B17" s="36"/>
      <c r="C17" s="36"/>
      <c r="D17" s="36"/>
      <c r="E17" s="36"/>
      <c r="F17" s="36"/>
      <c r="G17" s="36"/>
      <c r="H17" s="34"/>
    </row>
    <row r="18" ht="15" customHeight="1" spans="1:8">
      <c r="A18" s="36" t="s">
        <v>87</v>
      </c>
      <c r="B18" s="36"/>
      <c r="C18" s="27"/>
      <c r="D18" s="27"/>
      <c r="E18" s="27"/>
      <c r="F18" s="27"/>
      <c r="G18" s="27"/>
      <c r="H18" s="27"/>
    </row>
    <row r="19" ht="15" customHeight="1" spans="1:8">
      <c r="A19" s="36" t="s">
        <v>148</v>
      </c>
      <c r="B19" s="36"/>
      <c r="C19" s="27"/>
      <c r="D19" s="27"/>
      <c r="E19" s="27"/>
      <c r="F19" s="27"/>
      <c r="G19" s="27"/>
      <c r="H19" s="27"/>
    </row>
    <row r="21" customHeight="1" spans="1:8">
      <c r="A21" s="60"/>
      <c r="B21" s="60"/>
      <c r="C21" s="61"/>
      <c r="D21" s="61"/>
      <c r="E21" s="61"/>
      <c r="F21" s="61"/>
      <c r="G21" s="61"/>
      <c r="H21" s="61"/>
    </row>
    <row r="22" customHeight="1" spans="1:8">
      <c r="A22" s="62"/>
      <c r="B22" s="62"/>
      <c r="C22" s="61"/>
      <c r="D22" s="61"/>
      <c r="E22" s="61"/>
      <c r="F22" s="61"/>
      <c r="G22" s="61"/>
      <c r="H22" s="61"/>
    </row>
    <row r="23" customHeight="1" spans="1:8">
      <c r="A23" s="62"/>
      <c r="B23" s="62"/>
      <c r="C23" s="61"/>
      <c r="D23" s="61"/>
      <c r="E23" s="61"/>
      <c r="F23" s="61"/>
      <c r="G23" s="61"/>
      <c r="H23" s="61"/>
    </row>
    <row r="24" customHeight="1" spans="1:8">
      <c r="A24" s="62"/>
      <c r="B24" s="62"/>
      <c r="C24" s="62"/>
      <c r="D24" s="62"/>
      <c r="E24" s="62"/>
      <c r="F24" s="62"/>
      <c r="G24" s="62"/>
      <c r="H24" s="62"/>
    </row>
    <row r="25" customHeight="1" spans="1:7">
      <c r="A25" s="62"/>
      <c r="B25" s="62"/>
      <c r="C25" s="62"/>
      <c r="D25" s="62"/>
      <c r="E25" s="62"/>
      <c r="F25" s="62"/>
      <c r="G25" s="62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083333333333" style="24" customWidth="1"/>
    <col min="2" max="3" width="11.425" style="24" customWidth="1"/>
    <col min="4" max="4" width="42.2833333333333" style="24" customWidth="1"/>
    <col min="5" max="5" width="4.425" style="24" customWidth="1"/>
    <col min="6" max="6" width="3.70833333333333" style="24" customWidth="1"/>
    <col min="7" max="7" width="2.14166666666667" style="24" customWidth="1"/>
    <col min="8" max="8" width="23.8583333333333" style="24" customWidth="1"/>
    <col min="9" max="9" width="10.2833333333333" style="24" customWidth="1"/>
  </cols>
  <sheetData>
    <row r="1" ht="42.75" customHeight="1" spans="1:9">
      <c r="A1" s="117" t="s">
        <v>8</v>
      </c>
      <c r="B1" s="117"/>
      <c r="C1" s="117"/>
      <c r="D1" s="117"/>
      <c r="E1" s="117"/>
      <c r="F1" s="117"/>
      <c r="G1" s="117"/>
      <c r="H1" s="117"/>
      <c r="I1" s="119"/>
    </row>
    <row r="2" ht="12.75" customHeight="1" spans="1:9">
      <c r="A2" s="36" t="s">
        <v>9</v>
      </c>
      <c r="B2" s="36"/>
      <c r="C2" s="36"/>
      <c r="D2" s="36"/>
      <c r="E2" s="36"/>
      <c r="F2" s="36"/>
      <c r="G2" s="36"/>
      <c r="H2" s="36" t="s">
        <v>10</v>
      </c>
      <c r="I2" s="62"/>
    </row>
    <row r="3" ht="12.75" customHeight="1" spans="1:9">
      <c r="A3" s="36" t="s">
        <v>11</v>
      </c>
      <c r="B3" s="36"/>
      <c r="C3" s="36"/>
      <c r="D3" s="36"/>
      <c r="E3" s="36"/>
      <c r="F3" s="36"/>
      <c r="G3" s="36"/>
      <c r="H3" s="36" t="s">
        <v>12</v>
      </c>
      <c r="I3" s="62"/>
    </row>
    <row r="4" ht="12.75" customHeight="1" spans="1:9">
      <c r="A4" s="36" t="s">
        <v>13</v>
      </c>
      <c r="B4" s="36"/>
      <c r="C4" s="36"/>
      <c r="D4" s="36"/>
      <c r="E4" s="36"/>
      <c r="F4" s="36"/>
      <c r="G4" s="36"/>
      <c r="H4" s="36" t="s">
        <v>14</v>
      </c>
      <c r="I4" s="62"/>
    </row>
    <row r="5" ht="12.75" customHeight="1" spans="1:9">
      <c r="A5" s="36" t="s">
        <v>15</v>
      </c>
      <c r="B5" s="36"/>
      <c r="C5" s="36"/>
      <c r="D5" s="36"/>
      <c r="E5" s="36"/>
      <c r="F5" s="36"/>
      <c r="G5" s="36"/>
      <c r="H5" s="36" t="s">
        <v>16</v>
      </c>
      <c r="I5" s="62"/>
    </row>
    <row r="6" ht="12.75" customHeight="1" spans="1:9">
      <c r="A6" s="36" t="s">
        <v>17</v>
      </c>
      <c r="B6" s="36"/>
      <c r="C6" s="36"/>
      <c r="D6" s="36"/>
      <c r="E6" s="36"/>
      <c r="F6" s="36"/>
      <c r="G6" s="36"/>
      <c r="H6" s="36" t="s">
        <v>18</v>
      </c>
      <c r="I6" s="62"/>
    </row>
    <row r="7" ht="12.75" customHeight="1" spans="1:9">
      <c r="A7" s="36" t="s">
        <v>19</v>
      </c>
      <c r="B7" s="36"/>
      <c r="C7" s="36"/>
      <c r="D7" s="36"/>
      <c r="E7" s="36"/>
      <c r="F7" s="36"/>
      <c r="G7" s="36"/>
      <c r="H7" s="36" t="s">
        <v>20</v>
      </c>
      <c r="I7" s="62"/>
    </row>
    <row r="8" ht="12.75" customHeight="1" spans="1:9">
      <c r="A8" s="36" t="s">
        <v>21</v>
      </c>
      <c r="B8" s="36"/>
      <c r="C8" s="36"/>
      <c r="D8" s="36"/>
      <c r="E8" s="36"/>
      <c r="F8" s="36"/>
      <c r="G8" s="36"/>
      <c r="H8" s="36" t="s">
        <v>22</v>
      </c>
      <c r="I8" s="62"/>
    </row>
    <row r="9" ht="12.75" customHeight="1" spans="1:9">
      <c r="A9" s="36" t="s">
        <v>23</v>
      </c>
      <c r="B9" s="36"/>
      <c r="C9" s="36"/>
      <c r="D9" s="36"/>
      <c r="E9" s="36"/>
      <c r="F9" s="36"/>
      <c r="G9" s="36"/>
      <c r="H9" s="36" t="s">
        <v>24</v>
      </c>
      <c r="I9" s="62"/>
    </row>
    <row r="10" ht="12.75" customHeight="1" spans="1:9">
      <c r="A10" s="36" t="s">
        <v>25</v>
      </c>
      <c r="B10" s="36"/>
      <c r="C10" s="36"/>
      <c r="D10" s="36"/>
      <c r="E10" s="36"/>
      <c r="F10" s="36"/>
      <c r="G10" s="36"/>
      <c r="H10" s="36" t="s">
        <v>26</v>
      </c>
      <c r="I10" s="62"/>
    </row>
    <row r="11" ht="12.75" customHeight="1" spans="1:9">
      <c r="A11" s="36" t="s">
        <v>27</v>
      </c>
      <c r="B11" s="36"/>
      <c r="C11" s="36"/>
      <c r="D11" s="36"/>
      <c r="E11" s="36"/>
      <c r="F11" s="36"/>
      <c r="G11" s="36"/>
      <c r="H11" s="36" t="s">
        <v>28</v>
      </c>
      <c r="I11" s="62"/>
    </row>
    <row r="12" ht="12.75" customHeight="1" spans="1:9">
      <c r="A12" s="36" t="s">
        <v>29</v>
      </c>
      <c r="B12" s="36"/>
      <c r="C12" s="36"/>
      <c r="D12" s="36"/>
      <c r="E12" s="36"/>
      <c r="F12" s="36"/>
      <c r="G12" s="36"/>
      <c r="H12" s="36" t="s">
        <v>30</v>
      </c>
      <c r="I12" s="62"/>
    </row>
    <row r="13" ht="12.75" customHeight="1" spans="1:9">
      <c r="A13" s="36" t="s">
        <v>31</v>
      </c>
      <c r="B13" s="36"/>
      <c r="C13" s="36"/>
      <c r="D13" s="36"/>
      <c r="E13" s="36"/>
      <c r="F13" s="36"/>
      <c r="G13" s="36"/>
      <c r="H13" s="36" t="s">
        <v>32</v>
      </c>
      <c r="I13" s="62"/>
    </row>
    <row r="14" ht="12.75" customHeight="1" spans="1:9">
      <c r="A14" s="36" t="s">
        <v>33</v>
      </c>
      <c r="B14" s="36"/>
      <c r="C14" s="36"/>
      <c r="D14" s="36"/>
      <c r="E14" s="36"/>
      <c r="F14" s="36"/>
      <c r="G14" s="36"/>
      <c r="H14" s="36" t="s">
        <v>34</v>
      </c>
      <c r="I14" s="62"/>
    </row>
    <row r="15" ht="12.75" customHeight="1" spans="1:9">
      <c r="A15" s="36" t="s">
        <v>35</v>
      </c>
      <c r="B15" s="36"/>
      <c r="C15" s="36"/>
      <c r="D15" s="36"/>
      <c r="E15" s="36"/>
      <c r="F15" s="36"/>
      <c r="G15" s="36"/>
      <c r="H15" s="36" t="s">
        <v>36</v>
      </c>
      <c r="I15" s="62"/>
    </row>
    <row r="16" ht="12.75" customHeight="1" spans="1:9">
      <c r="A16" s="36" t="s">
        <v>37</v>
      </c>
      <c r="B16" s="36"/>
      <c r="C16" s="36"/>
      <c r="D16" s="36"/>
      <c r="E16" s="36"/>
      <c r="F16" s="36"/>
      <c r="G16" s="36"/>
      <c r="H16" s="36" t="s">
        <v>38</v>
      </c>
      <c r="I16" s="62"/>
    </row>
    <row r="17" ht="12.75" customHeight="1" spans="1:9">
      <c r="A17" s="36" t="s">
        <v>39</v>
      </c>
      <c r="B17" s="36"/>
      <c r="C17" s="36"/>
      <c r="D17" s="36"/>
      <c r="E17" s="36"/>
      <c r="F17" s="36"/>
      <c r="G17" s="36"/>
      <c r="H17" s="36" t="s">
        <v>40</v>
      </c>
      <c r="I17" s="62"/>
    </row>
    <row r="18" ht="12.75" customHeight="1" spans="1:8">
      <c r="A18" s="36" t="s">
        <v>41</v>
      </c>
      <c r="B18" s="118"/>
      <c r="C18" s="118"/>
      <c r="D18" s="118"/>
      <c r="E18" s="118"/>
      <c r="F18" s="118"/>
      <c r="G18" s="118"/>
      <c r="H18" s="36" t="s">
        <v>42</v>
      </c>
    </row>
    <row r="19" ht="12.75" customHeight="1" spans="1:8">
      <c r="A19" s="36" t="s">
        <v>43</v>
      </c>
      <c r="B19" s="118"/>
      <c r="C19" s="118"/>
      <c r="D19" s="118"/>
      <c r="E19" s="118"/>
      <c r="F19" s="118"/>
      <c r="G19" s="118"/>
      <c r="H19" s="36" t="s">
        <v>44</v>
      </c>
    </row>
    <row r="20" ht="12.75" customHeight="1" spans="1:9">
      <c r="A20" s="36" t="s">
        <v>45</v>
      </c>
      <c r="B20" s="36"/>
      <c r="C20" s="36"/>
      <c r="D20" s="36"/>
      <c r="E20" s="36"/>
      <c r="F20" s="36"/>
      <c r="G20" s="36"/>
      <c r="H20" s="36" t="s">
        <v>46</v>
      </c>
      <c r="I20" s="62"/>
    </row>
    <row r="21" customHeight="1" spans="1:8">
      <c r="A21" s="88" t="s">
        <v>47</v>
      </c>
      <c r="B21" s="88"/>
      <c r="C21" s="88"/>
      <c r="D21" s="88"/>
      <c r="E21" s="88"/>
      <c r="F21" s="88"/>
      <c r="G21" s="88"/>
      <c r="H21" s="88" t="s">
        <v>48</v>
      </c>
    </row>
    <row r="22" customHeight="1" spans="1:8">
      <c r="A22" s="88" t="s">
        <v>49</v>
      </c>
      <c r="B22" s="88"/>
      <c r="C22" s="88"/>
      <c r="D22" s="88"/>
      <c r="E22" s="88"/>
      <c r="F22" s="88"/>
      <c r="G22" s="88"/>
      <c r="H22" s="88" t="s">
        <v>50</v>
      </c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9" scale="50" fitToWidth="0" fitToHeight="0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zoomScale="115" zoomScaleNormal="115" workbookViewId="0">
      <selection activeCell="E8" sqref="E8"/>
    </sheetView>
  </sheetViews>
  <sheetFormatPr defaultColWidth="8" defaultRowHeight="14.25" customHeight="1" outlineLevelCol="4"/>
  <cols>
    <col min="1" max="1" width="39.1416666666667" style="24" customWidth="1"/>
    <col min="2" max="2" width="23.5666666666667" style="24" customWidth="1"/>
    <col min="3" max="3" width="21" style="24" customWidth="1"/>
    <col min="4" max="4" width="23" style="24" customWidth="1"/>
    <col min="5" max="5" width="26.7083333333333" style="24" customWidth="1"/>
  </cols>
  <sheetData>
    <row r="1" ht="49.5" customHeight="1" spans="1:5">
      <c r="A1" s="1" t="s">
        <v>430</v>
      </c>
      <c r="B1" s="1"/>
      <c r="C1" s="1"/>
      <c r="D1" s="1"/>
      <c r="E1" s="1"/>
    </row>
    <row r="2" hidden="1" customHeight="1" spans="1:5">
      <c r="A2" s="37"/>
      <c r="B2" s="37"/>
      <c r="C2" s="37"/>
      <c r="D2" s="38"/>
      <c r="E2" s="39"/>
    </row>
    <row r="3" ht="21" customHeight="1" spans="1:5">
      <c r="A3" s="40"/>
      <c r="B3" s="40"/>
      <c r="C3" s="40"/>
      <c r="D3" s="40"/>
      <c r="E3" s="27" t="s">
        <v>431</v>
      </c>
    </row>
    <row r="4" ht="19.5" customHeight="1" spans="1:5">
      <c r="A4" s="28" t="s">
        <v>53</v>
      </c>
      <c r="B4" s="28" t="s">
        <v>54</v>
      </c>
      <c r="C4" s="41"/>
      <c r="D4" s="28" t="s">
        <v>91</v>
      </c>
      <c r="E4" s="42" t="s">
        <v>55</v>
      </c>
    </row>
    <row r="5" ht="24.75" customHeight="1" spans="1:5">
      <c r="A5" s="43" t="s">
        <v>92</v>
      </c>
      <c r="B5" s="43" t="s">
        <v>292</v>
      </c>
      <c r="C5" s="43" t="s">
        <v>432</v>
      </c>
      <c r="D5" s="43" t="s">
        <v>433</v>
      </c>
      <c r="E5" s="43" t="s">
        <v>416</v>
      </c>
    </row>
    <row r="6" ht="30.75" customHeight="1" spans="1:5">
      <c r="A6" s="44"/>
      <c r="B6" s="45"/>
      <c r="C6" s="45"/>
      <c r="D6" s="45"/>
      <c r="E6" s="45"/>
    </row>
    <row r="7" ht="19.5" customHeight="1" spans="1:5">
      <c r="A7" s="9" t="s">
        <v>434</v>
      </c>
      <c r="B7" s="18">
        <f t="shared" ref="B7:B13" si="0">C7+D7</f>
        <v>2997640.74</v>
      </c>
      <c r="C7" s="46">
        <f>医疗2023nb02!C16</f>
        <v>599866.28</v>
      </c>
      <c r="D7" s="46">
        <f>居民收支2023nb08!D23</f>
        <v>2397774.46</v>
      </c>
      <c r="E7" s="47"/>
    </row>
    <row r="8" ht="19.5" customHeight="1" spans="1:5">
      <c r="A8" s="9" t="s">
        <v>435</v>
      </c>
      <c r="B8" s="18">
        <f t="shared" si="0"/>
        <v>94558.93</v>
      </c>
      <c r="C8" s="31">
        <v>94558.93</v>
      </c>
      <c r="D8" s="31"/>
      <c r="E8" s="47"/>
    </row>
    <row r="9" ht="19.5" customHeight="1" spans="1:5">
      <c r="A9" s="9" t="s">
        <v>436</v>
      </c>
      <c r="B9" s="18">
        <f t="shared" si="0"/>
        <v>0</v>
      </c>
      <c r="C9" s="31"/>
      <c r="D9" s="31"/>
      <c r="E9" s="47"/>
    </row>
    <row r="10" ht="19.5" customHeight="1" spans="1:5">
      <c r="A10" s="9" t="s">
        <v>437</v>
      </c>
      <c r="B10" s="18">
        <f t="shared" si="0"/>
        <v>0</v>
      </c>
      <c r="C10" s="31"/>
      <c r="D10" s="31"/>
      <c r="E10" s="47"/>
    </row>
    <row r="11" ht="19.5" customHeight="1" spans="1:5">
      <c r="A11" s="9" t="s">
        <v>438</v>
      </c>
      <c r="B11" s="18">
        <f t="shared" si="0"/>
        <v>2903081.81</v>
      </c>
      <c r="C11" s="31">
        <v>505307.35</v>
      </c>
      <c r="D11" s="31">
        <v>2397774.46</v>
      </c>
      <c r="E11" s="47" t="s">
        <v>439</v>
      </c>
    </row>
    <row r="12" ht="19.5" customHeight="1" spans="1:5">
      <c r="A12" s="9" t="s">
        <v>127</v>
      </c>
      <c r="B12" s="18">
        <f t="shared" si="0"/>
        <v>99507.38</v>
      </c>
      <c r="C12" s="46">
        <f>医疗2023nb02!J22</f>
        <v>99507.38</v>
      </c>
      <c r="D12" s="46">
        <f>居民收支2023nb08!H18</f>
        <v>0</v>
      </c>
      <c r="E12" s="47"/>
    </row>
    <row r="13" ht="19.5" customHeight="1" spans="1:5">
      <c r="A13" s="9" t="s">
        <v>440</v>
      </c>
      <c r="B13" s="18">
        <f t="shared" si="0"/>
        <v>99507.38</v>
      </c>
      <c r="C13" s="31">
        <v>99507.38</v>
      </c>
      <c r="D13" s="31"/>
      <c r="E13" s="47"/>
    </row>
    <row r="14" ht="19.5" customHeight="1" spans="1:5">
      <c r="A14" s="9" t="s">
        <v>441</v>
      </c>
      <c r="B14" s="18">
        <f>C14</f>
        <v>0</v>
      </c>
      <c r="C14" s="31"/>
      <c r="D14" s="48" t="s">
        <v>442</v>
      </c>
      <c r="E14" s="49" t="s">
        <v>442</v>
      </c>
    </row>
    <row r="15" ht="19.5" customHeight="1" spans="1:5">
      <c r="A15" s="9" t="s">
        <v>443</v>
      </c>
      <c r="B15" s="18">
        <f t="shared" ref="B15:B16" si="1">C15+D15</f>
        <v>0</v>
      </c>
      <c r="C15" s="31"/>
      <c r="D15" s="31"/>
      <c r="E15" s="47"/>
    </row>
    <row r="16" ht="19.5" customHeight="1" spans="1:5">
      <c r="A16" s="9" t="s">
        <v>438</v>
      </c>
      <c r="B16" s="18">
        <f t="shared" si="1"/>
        <v>0</v>
      </c>
      <c r="C16" s="31"/>
      <c r="D16" s="31"/>
      <c r="E16" s="47"/>
    </row>
    <row r="17" ht="19.5" customHeight="1" spans="1:5">
      <c r="A17" s="34"/>
      <c r="B17" s="34"/>
      <c r="C17" s="34"/>
      <c r="D17" s="34"/>
      <c r="E17" s="34"/>
    </row>
    <row r="18" ht="19.5" customHeight="1" spans="1:5">
      <c r="A18" s="36" t="s">
        <v>87</v>
      </c>
      <c r="B18" s="50"/>
      <c r="C18" s="50"/>
      <c r="D18" s="50"/>
      <c r="E18" s="50"/>
    </row>
    <row r="19" ht="19.5" customHeight="1" spans="1:5">
      <c r="A19" s="50" t="s">
        <v>444</v>
      </c>
      <c r="B19" s="50"/>
      <c r="C19" s="50"/>
      <c r="D19" s="50"/>
      <c r="E19" s="50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10" zoomScaleNormal="110" workbookViewId="0">
      <selection activeCell="D7" sqref="D7"/>
    </sheetView>
  </sheetViews>
  <sheetFormatPr defaultColWidth="8" defaultRowHeight="14.25" customHeight="1" outlineLevelCol="2"/>
  <cols>
    <col min="1" max="1" width="12.5666666666667" style="24" customWidth="1"/>
    <col min="2" max="2" width="40.5666666666667" style="24" customWidth="1"/>
    <col min="3" max="3" width="32.425" style="22" customWidth="1"/>
    <col min="4" max="6" width="8" style="22" customWidth="1"/>
  </cols>
  <sheetData>
    <row r="1" s="22" customFormat="1" ht="44.25" customHeight="1" spans="1:3">
      <c r="A1" s="1" t="s">
        <v>445</v>
      </c>
      <c r="B1" s="1"/>
      <c r="C1" s="25"/>
    </row>
    <row r="2" s="22" customFormat="1" ht="18.75" customHeight="1" spans="1:3">
      <c r="A2" s="26"/>
      <c r="B2" s="27" t="s">
        <v>91</v>
      </c>
      <c r="C2" s="27" t="s">
        <v>446</v>
      </c>
    </row>
    <row r="3" s="22" customFormat="1" ht="18.75" customHeight="1" spans="1:3">
      <c r="A3" s="28" t="s">
        <v>53</v>
      </c>
      <c r="B3" s="27" t="s">
        <v>54</v>
      </c>
      <c r="C3" s="27" t="s">
        <v>55</v>
      </c>
    </row>
    <row r="4" s="22" customFormat="1" ht="41.25" customHeight="1" spans="1:3">
      <c r="A4" s="8" t="s">
        <v>219</v>
      </c>
      <c r="B4" s="29" t="s">
        <v>447</v>
      </c>
      <c r="C4" s="29" t="s">
        <v>447</v>
      </c>
    </row>
    <row r="5" s="22" customFormat="1" ht="22.5" customHeight="1" spans="1:3">
      <c r="A5" s="16" t="s">
        <v>448</v>
      </c>
      <c r="B5" s="30"/>
      <c r="C5" s="31">
        <v>1926774.5</v>
      </c>
    </row>
    <row r="6" s="22" customFormat="1" ht="22.5" customHeight="1" spans="1:3">
      <c r="A6" s="16" t="s">
        <v>449</v>
      </c>
      <c r="B6" s="32">
        <f>B7+B8+B9+B10</f>
        <v>0</v>
      </c>
      <c r="C6" s="18">
        <f>C7+C8+C9+C10+C12+C13</f>
        <v>2018623.82</v>
      </c>
    </row>
    <row r="7" s="22" customFormat="1" ht="22.5" customHeight="1" spans="1:3">
      <c r="A7" s="16" t="s">
        <v>450</v>
      </c>
      <c r="B7" s="30"/>
      <c r="C7" s="31">
        <v>2000000</v>
      </c>
    </row>
    <row r="8" s="22" customFormat="1" ht="22.5" customHeight="1" spans="1:3">
      <c r="A8" s="16" t="s">
        <v>451</v>
      </c>
      <c r="B8" s="30"/>
      <c r="C8" s="31"/>
    </row>
    <row r="9" s="22" customFormat="1" ht="22.5" customHeight="1" spans="1:3">
      <c r="A9" s="16" t="s">
        <v>452</v>
      </c>
      <c r="B9" s="30"/>
      <c r="C9" s="31">
        <v>18623.82</v>
      </c>
    </row>
    <row r="10" s="22" customFormat="1" ht="22.5" customHeight="1" spans="1:3">
      <c r="A10" s="16" t="s">
        <v>453</v>
      </c>
      <c r="B10" s="30"/>
      <c r="C10" s="31"/>
    </row>
    <row r="11" s="23" customFormat="1" ht="22.5" customHeight="1" spans="1:3">
      <c r="A11" s="16" t="s">
        <v>454</v>
      </c>
      <c r="B11" s="30"/>
      <c r="C11" s="18">
        <f>C7+C8+C9+C10</f>
        <v>2018623.82</v>
      </c>
    </row>
    <row r="12" s="23" customFormat="1" ht="22.5" customHeight="1" spans="1:3">
      <c r="A12" s="16" t="s">
        <v>252</v>
      </c>
      <c r="B12" s="30"/>
      <c r="C12" s="31"/>
    </row>
    <row r="13" s="23" customFormat="1" ht="22.5" customHeight="1" spans="1:3">
      <c r="A13" s="16" t="s">
        <v>263</v>
      </c>
      <c r="B13" s="30"/>
      <c r="C13" s="31"/>
    </row>
    <row r="14" s="22" customFormat="1" ht="22.5" customHeight="1" spans="1:3">
      <c r="A14" s="16" t="s">
        <v>455</v>
      </c>
      <c r="B14" s="32">
        <f>B15+B16+B17</f>
        <v>0</v>
      </c>
      <c r="C14" s="18">
        <f>C15+C16+C17+C19+C20</f>
        <v>3559989.89</v>
      </c>
    </row>
    <row r="15" s="22" customFormat="1" ht="22.5" customHeight="1" spans="1:3">
      <c r="A15" s="16" t="s">
        <v>456</v>
      </c>
      <c r="B15" s="30"/>
      <c r="C15" s="31"/>
    </row>
    <row r="16" s="22" customFormat="1" ht="22.5" customHeight="1" spans="1:3">
      <c r="A16" s="16" t="s">
        <v>457</v>
      </c>
      <c r="B16" s="30"/>
      <c r="C16" s="31">
        <v>2229198.97</v>
      </c>
    </row>
    <row r="17" s="22" customFormat="1" ht="22.5" customHeight="1" spans="1:3">
      <c r="A17" s="16" t="s">
        <v>458</v>
      </c>
      <c r="B17" s="30"/>
      <c r="C17" s="31">
        <v>1330790.92</v>
      </c>
    </row>
    <row r="18" s="23" customFormat="1" ht="22.5" customHeight="1" spans="1:3">
      <c r="A18" s="16" t="s">
        <v>454</v>
      </c>
      <c r="B18" s="30"/>
      <c r="C18" s="18">
        <f>C15+C16+C17</f>
        <v>3559989.89</v>
      </c>
    </row>
    <row r="19" s="23" customFormat="1" ht="22.5" customHeight="1" spans="1:3">
      <c r="A19" s="16" t="s">
        <v>459</v>
      </c>
      <c r="B19" s="30"/>
      <c r="C19" s="31"/>
    </row>
    <row r="20" s="23" customFormat="1" ht="22.5" customHeight="1" spans="1:3">
      <c r="A20" s="16" t="s">
        <v>460</v>
      </c>
      <c r="B20" s="30"/>
      <c r="C20" s="31"/>
    </row>
    <row r="21" s="22" customFormat="1" ht="22.5" customHeight="1" spans="1:3">
      <c r="A21" s="16" t="s">
        <v>461</v>
      </c>
      <c r="B21" s="32">
        <f t="shared" ref="B21:C21" si="0">B6-B14</f>
        <v>0</v>
      </c>
      <c r="C21" s="18">
        <f t="shared" si="0"/>
        <v>-1541366.07</v>
      </c>
    </row>
    <row r="22" s="22" customFormat="1" ht="22.5" customHeight="1" spans="1:3">
      <c r="A22" s="16" t="s">
        <v>462</v>
      </c>
      <c r="B22" s="32">
        <f t="shared" ref="B22:C22" si="1">B5+B21</f>
        <v>0</v>
      </c>
      <c r="C22" s="18">
        <f t="shared" si="1"/>
        <v>385408.43</v>
      </c>
    </row>
    <row r="23" s="22" customFormat="1" ht="18.75" customHeight="1" spans="1:3">
      <c r="A23" s="33" t="s">
        <v>463</v>
      </c>
      <c r="B23" s="34"/>
      <c r="C23" s="35"/>
    </row>
    <row r="24" s="22" customFormat="1" ht="18.75" customHeight="1" spans="1:3">
      <c r="A24" s="36" t="s">
        <v>464</v>
      </c>
      <c r="B24" s="27"/>
      <c r="C24" s="35"/>
    </row>
    <row r="25" s="22" customFormat="1" ht="18.75" customHeight="1" spans="1:3">
      <c r="A25" s="36" t="s">
        <v>465</v>
      </c>
      <c r="B25" s="36"/>
      <c r="C25" s="35"/>
    </row>
    <row r="26" s="22" customFormat="1" ht="18.75" customHeight="1" spans="1:3">
      <c r="A26" s="36" t="s">
        <v>466</v>
      </c>
      <c r="B26" s="36"/>
      <c r="C26" s="35"/>
    </row>
    <row r="27" s="22" customFormat="1" ht="13.5" customHeight="1" spans="1:3">
      <c r="A27" s="36" t="s">
        <v>467</v>
      </c>
      <c r="B27" s="36"/>
      <c r="C27" s="35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fitToWidth="0" fitToHeight="0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zoomScale="140" zoomScaleNormal="140" workbookViewId="0">
      <selection activeCell="D7" sqref="D7"/>
    </sheetView>
  </sheetViews>
  <sheetFormatPr defaultColWidth="8.85833333333333" defaultRowHeight="13.5" outlineLevelCol="3"/>
  <cols>
    <col min="1" max="1" width="11.5666666666667" customWidth="1"/>
    <col min="2" max="2" width="32.8583333333333" customWidth="1"/>
    <col min="3" max="3" width="11.425" customWidth="1"/>
    <col min="4" max="4" width="20.5666666666667" customWidth="1"/>
  </cols>
  <sheetData>
    <row r="1" ht="45.75" customHeight="1" spans="1:4">
      <c r="A1" s="1" t="s">
        <v>468</v>
      </c>
      <c r="B1" s="1"/>
      <c r="C1" s="2"/>
      <c r="D1" s="14"/>
    </row>
    <row r="2" ht="11.25" customHeight="1" spans="1:4">
      <c r="A2" s="3"/>
      <c r="B2" s="3"/>
      <c r="C2" s="3"/>
      <c r="D2" s="4" t="s">
        <v>469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219</v>
      </c>
      <c r="B4" s="19"/>
      <c r="C4" s="8" t="s">
        <v>470</v>
      </c>
      <c r="D4" s="8" t="s">
        <v>471</v>
      </c>
    </row>
    <row r="5" s="12" customFormat="1" ht="23.25" customHeight="1" spans="1:4">
      <c r="A5" s="16" t="s">
        <v>472</v>
      </c>
      <c r="B5" s="20"/>
      <c r="C5" s="8" t="s">
        <v>473</v>
      </c>
      <c r="D5" s="21" t="s">
        <v>473</v>
      </c>
    </row>
    <row r="6" s="12" customFormat="1" ht="23.25" customHeight="1" spans="1:4">
      <c r="A6" s="16" t="s">
        <v>474</v>
      </c>
      <c r="B6" s="20"/>
      <c r="C6" s="8" t="s">
        <v>475</v>
      </c>
      <c r="D6" s="11"/>
    </row>
    <row r="7" s="12" customFormat="1" ht="23.25" customHeight="1" spans="1:4">
      <c r="A7" s="16" t="s">
        <v>476</v>
      </c>
      <c r="B7" s="20"/>
      <c r="C7" s="8" t="s">
        <v>475</v>
      </c>
      <c r="D7" s="11"/>
    </row>
    <row r="8" s="12" customFormat="1" ht="23.25" customHeight="1" spans="1:4">
      <c r="A8" s="16" t="s">
        <v>477</v>
      </c>
      <c r="B8" s="20"/>
      <c r="C8" s="8" t="s">
        <v>475</v>
      </c>
      <c r="D8" s="11">
        <v>819700.78</v>
      </c>
    </row>
    <row r="9" s="12" customFormat="1" ht="23.25" customHeight="1" spans="1:4">
      <c r="A9" s="16" t="s">
        <v>478</v>
      </c>
      <c r="B9" s="20"/>
      <c r="C9" s="8" t="s">
        <v>475</v>
      </c>
      <c r="D9" s="18">
        <f>D7-D8</f>
        <v>-819700.78</v>
      </c>
    </row>
    <row r="10" s="12" customFormat="1" ht="23.25" customHeight="1" spans="1:4">
      <c r="A10" s="16" t="s">
        <v>479</v>
      </c>
      <c r="B10" s="20"/>
      <c r="C10" s="8" t="s">
        <v>475</v>
      </c>
      <c r="D10" s="18">
        <f>D6+D9</f>
        <v>-819700.78</v>
      </c>
    </row>
    <row r="11" s="12" customFormat="1" ht="23.25" customHeight="1" spans="1:4">
      <c r="A11" s="16" t="s">
        <v>480</v>
      </c>
      <c r="B11" s="20"/>
      <c r="C11" s="8" t="s">
        <v>481</v>
      </c>
      <c r="D11" s="11"/>
    </row>
    <row r="12" ht="23.25" customHeight="1"/>
    <row r="13" ht="15" customHeight="1"/>
    <row r="14" ht="1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zoomScale="120" zoomScaleNormal="120" workbookViewId="0">
      <selection activeCell="D8" sqref="D8"/>
    </sheetView>
  </sheetViews>
  <sheetFormatPr defaultColWidth="8.85833333333333" defaultRowHeight="13.5" outlineLevelCol="3"/>
  <cols>
    <col min="1" max="1" width="12.1416666666667" customWidth="1"/>
    <col min="2" max="2" width="34" customWidth="1"/>
    <col min="3" max="3" width="17.8583333333333" customWidth="1"/>
    <col min="4" max="4" width="26.2833333333333" customWidth="1"/>
  </cols>
  <sheetData>
    <row r="1" ht="41.25" customHeight="1" spans="1:4">
      <c r="A1" s="1" t="s">
        <v>482</v>
      </c>
      <c r="B1" s="1"/>
      <c r="C1" s="2"/>
      <c r="D1" s="14"/>
    </row>
    <row r="2" ht="12.75" customHeight="1" spans="1:4">
      <c r="A2" s="5"/>
      <c r="B2" s="5"/>
      <c r="C2" s="5"/>
      <c r="D2" s="4" t="s">
        <v>483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219</v>
      </c>
      <c r="B4" s="15"/>
      <c r="C4" s="8" t="s">
        <v>470</v>
      </c>
      <c r="D4" s="8" t="s">
        <v>484</v>
      </c>
    </row>
    <row r="5" ht="24.75" customHeight="1" spans="1:4">
      <c r="A5" s="16" t="s">
        <v>472</v>
      </c>
      <c r="B5" s="17"/>
      <c r="C5" s="8" t="s">
        <v>485</v>
      </c>
      <c r="D5" s="8" t="s">
        <v>485</v>
      </c>
    </row>
    <row r="6" ht="24.75" customHeight="1" spans="1:4">
      <c r="A6" s="16" t="s">
        <v>474</v>
      </c>
      <c r="B6" s="17"/>
      <c r="C6" s="8" t="s">
        <v>475</v>
      </c>
      <c r="D6" s="11">
        <v>23223900.31</v>
      </c>
    </row>
    <row r="7" ht="24.75" customHeight="1" spans="1:4">
      <c r="A7" s="16" t="s">
        <v>476</v>
      </c>
      <c r="B7" s="17"/>
      <c r="C7" s="8" t="s">
        <v>475</v>
      </c>
      <c r="D7" s="11">
        <v>7346055.54</v>
      </c>
    </row>
    <row r="8" ht="24.75" customHeight="1" spans="1:4">
      <c r="A8" s="16" t="s">
        <v>477</v>
      </c>
      <c r="B8" s="17"/>
      <c r="C8" s="8" t="s">
        <v>475</v>
      </c>
      <c r="D8" s="11">
        <v>5488931.65</v>
      </c>
    </row>
    <row r="9" ht="24.75" customHeight="1" spans="1:4">
      <c r="A9" s="16" t="s">
        <v>478</v>
      </c>
      <c r="B9" s="17"/>
      <c r="C9" s="8" t="s">
        <v>475</v>
      </c>
      <c r="D9" s="18">
        <f>D7-D8</f>
        <v>1857123.89</v>
      </c>
    </row>
    <row r="10" ht="24.75" customHeight="1" spans="1:4">
      <c r="A10" s="16" t="s">
        <v>479</v>
      </c>
      <c r="B10" s="17"/>
      <c r="C10" s="8" t="s">
        <v>475</v>
      </c>
      <c r="D10" s="18">
        <f>D6+D9</f>
        <v>25081024.2</v>
      </c>
    </row>
    <row r="11" ht="24.75" customHeight="1" spans="1:4">
      <c r="A11" s="16" t="s">
        <v>480</v>
      </c>
      <c r="B11" s="17"/>
      <c r="C11" s="8" t="s">
        <v>481</v>
      </c>
      <c r="D11" s="11">
        <v>69269</v>
      </c>
    </row>
    <row r="12" ht="15" customHeight="1"/>
    <row r="13" ht="1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selection activeCell="D20" sqref="D20"/>
    </sheetView>
  </sheetViews>
  <sheetFormatPr defaultColWidth="8.85833333333333" defaultRowHeight="13.5" outlineLevelCol="5"/>
  <cols>
    <col min="1" max="1" width="43" style="12" customWidth="1"/>
    <col min="2" max="2" width="10.2833333333333" style="12" customWidth="1"/>
    <col min="3" max="3" width="25.5666666666667" style="12" customWidth="1"/>
    <col min="4" max="4" width="45.5666666666667" style="12" customWidth="1"/>
    <col min="5" max="5" width="11.8583333333333" style="12" customWidth="1"/>
    <col min="6" max="6" width="27.8583333333333" style="12" customWidth="1"/>
  </cols>
  <sheetData>
    <row r="1" ht="39.75" customHeight="1" spans="1:6">
      <c r="A1" s="1" t="s">
        <v>486</v>
      </c>
      <c r="B1" s="1"/>
      <c r="C1" s="2"/>
      <c r="D1" s="2"/>
      <c r="E1" s="2"/>
      <c r="F1" s="2"/>
    </row>
    <row r="2" ht="1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13" t="s">
        <v>487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1" customHeight="1" spans="1:6">
      <c r="A6" s="9" t="s">
        <v>488</v>
      </c>
      <c r="B6" s="8" t="s">
        <v>481</v>
      </c>
      <c r="C6" s="10"/>
      <c r="D6" s="9" t="s">
        <v>489</v>
      </c>
      <c r="E6" s="8" t="s">
        <v>475</v>
      </c>
      <c r="F6" s="11"/>
    </row>
    <row r="7" ht="21" customHeight="1" spans="1:6">
      <c r="A7" s="9" t="s">
        <v>490</v>
      </c>
      <c r="B7" s="8" t="s">
        <v>481</v>
      </c>
      <c r="C7" s="10"/>
      <c r="D7" s="9" t="s">
        <v>491</v>
      </c>
      <c r="E7" s="8" t="s">
        <v>475</v>
      </c>
      <c r="F7" s="11"/>
    </row>
    <row r="8" ht="21" customHeight="1" spans="1:6">
      <c r="A8" s="9" t="s">
        <v>492</v>
      </c>
      <c r="B8" s="8" t="s">
        <v>481</v>
      </c>
      <c r="C8" s="10"/>
      <c r="D8" s="9" t="s">
        <v>493</v>
      </c>
      <c r="E8" s="8" t="s">
        <v>475</v>
      </c>
      <c r="F8" s="11"/>
    </row>
    <row r="9" ht="21" customHeight="1" spans="1:6">
      <c r="A9" s="9" t="s">
        <v>494</v>
      </c>
      <c r="B9" s="8" t="s">
        <v>481</v>
      </c>
      <c r="C9" s="10"/>
      <c r="D9" s="9" t="s">
        <v>495</v>
      </c>
      <c r="E9" s="8" t="s">
        <v>475</v>
      </c>
      <c r="F9" s="11"/>
    </row>
    <row r="10" ht="21" customHeight="1" spans="1:6">
      <c r="A10" s="9" t="s">
        <v>492</v>
      </c>
      <c r="B10" s="8" t="s">
        <v>481</v>
      </c>
      <c r="C10" s="10"/>
      <c r="D10" s="9" t="s">
        <v>496</v>
      </c>
      <c r="E10" s="8" t="s">
        <v>475</v>
      </c>
      <c r="F10" s="11"/>
    </row>
    <row r="11" ht="21" customHeight="1" spans="1:6">
      <c r="A11" s="9" t="s">
        <v>497</v>
      </c>
      <c r="B11" s="8" t="s">
        <v>481</v>
      </c>
      <c r="C11" s="10"/>
      <c r="D11" s="9" t="s">
        <v>498</v>
      </c>
      <c r="E11" s="8" t="s">
        <v>475</v>
      </c>
      <c r="F11" s="11"/>
    </row>
    <row r="12" ht="21" customHeight="1" spans="1:6">
      <c r="A12" s="9" t="s">
        <v>499</v>
      </c>
      <c r="B12" s="8" t="s">
        <v>481</v>
      </c>
      <c r="C12" s="10"/>
      <c r="D12" s="9" t="s">
        <v>500</v>
      </c>
      <c r="E12" s="8" t="s">
        <v>475</v>
      </c>
      <c r="F12" s="11"/>
    </row>
    <row r="13" ht="21" customHeight="1" spans="1:6">
      <c r="A13" s="9" t="s">
        <v>501</v>
      </c>
      <c r="B13" s="8" t="s">
        <v>475</v>
      </c>
      <c r="C13" s="11"/>
      <c r="D13" s="9" t="s">
        <v>502</v>
      </c>
      <c r="E13" s="8" t="s">
        <v>475</v>
      </c>
      <c r="F13" s="11"/>
    </row>
    <row r="14" ht="21" customHeight="1" spans="1:6">
      <c r="A14" s="9" t="s">
        <v>503</v>
      </c>
      <c r="B14" s="8" t="s">
        <v>475</v>
      </c>
      <c r="C14" s="11"/>
      <c r="D14" s="9" t="s">
        <v>504</v>
      </c>
      <c r="E14" s="8" t="s">
        <v>485</v>
      </c>
      <c r="F14" s="8" t="s">
        <v>485</v>
      </c>
    </row>
    <row r="15" ht="21" customHeight="1" spans="1:6">
      <c r="A15" s="9" t="s">
        <v>505</v>
      </c>
      <c r="B15" s="8" t="s">
        <v>475</v>
      </c>
      <c r="C15" s="11"/>
      <c r="D15" s="9" t="s">
        <v>506</v>
      </c>
      <c r="E15" s="8" t="s">
        <v>475</v>
      </c>
      <c r="F15" s="11"/>
    </row>
    <row r="16" ht="21" customHeight="1" spans="1:6">
      <c r="A16" s="9" t="s">
        <v>507</v>
      </c>
      <c r="B16" s="8" t="s">
        <v>475</v>
      </c>
      <c r="C16" s="11"/>
      <c r="D16" s="9" t="s">
        <v>508</v>
      </c>
      <c r="E16" s="8" t="s">
        <v>475</v>
      </c>
      <c r="F16" s="11"/>
    </row>
    <row r="17" ht="21" customHeight="1" spans="1:6">
      <c r="A17" s="9" t="s">
        <v>509</v>
      </c>
      <c r="B17" s="8" t="s">
        <v>475</v>
      </c>
      <c r="C17" s="11"/>
      <c r="D17" s="9" t="s">
        <v>510</v>
      </c>
      <c r="E17" s="8" t="s">
        <v>475</v>
      </c>
      <c r="F17" s="11"/>
    </row>
    <row r="18" ht="21" customHeight="1" spans="1:6">
      <c r="A18" s="9" t="s">
        <v>511</v>
      </c>
      <c r="B18" s="8" t="s">
        <v>485</v>
      </c>
      <c r="C18" s="8" t="s">
        <v>485</v>
      </c>
      <c r="D18" s="9" t="s">
        <v>512</v>
      </c>
      <c r="E18" s="8" t="s">
        <v>485</v>
      </c>
      <c r="F18" s="8" t="s">
        <v>485</v>
      </c>
    </row>
    <row r="19" ht="21" customHeight="1" spans="1:6">
      <c r="A19" s="9" t="s">
        <v>513</v>
      </c>
      <c r="B19" s="8" t="s">
        <v>475</v>
      </c>
      <c r="C19" s="11"/>
      <c r="D19" s="9" t="s">
        <v>514</v>
      </c>
      <c r="E19" s="8" t="s">
        <v>481</v>
      </c>
      <c r="F19" s="10"/>
    </row>
    <row r="20" ht="21" customHeight="1" spans="1:6">
      <c r="A20" s="9" t="s">
        <v>515</v>
      </c>
      <c r="B20" s="8" t="s">
        <v>475</v>
      </c>
      <c r="C20" s="11"/>
      <c r="D20" s="9" t="s">
        <v>516</v>
      </c>
      <c r="E20" s="8" t="s">
        <v>517</v>
      </c>
      <c r="F20" s="11"/>
    </row>
    <row r="21" ht="21" customHeight="1" spans="1:6">
      <c r="A21" s="9" t="s">
        <v>518</v>
      </c>
      <c r="B21" s="8" t="s">
        <v>475</v>
      </c>
      <c r="C21" s="11"/>
      <c r="D21" s="9" t="s">
        <v>519</v>
      </c>
      <c r="E21" s="8" t="s">
        <v>481</v>
      </c>
      <c r="F21" s="10"/>
    </row>
    <row r="22" ht="21" customHeight="1" spans="1:6">
      <c r="A22" s="9" t="s">
        <v>520</v>
      </c>
      <c r="B22" s="8" t="s">
        <v>475</v>
      </c>
      <c r="C22" s="11"/>
      <c r="D22" s="9" t="s">
        <v>521</v>
      </c>
      <c r="E22" s="8" t="s">
        <v>517</v>
      </c>
      <c r="F22" s="11"/>
    </row>
    <row r="23" ht="21" customHeight="1" spans="1:6">
      <c r="A23" s="9" t="s">
        <v>522</v>
      </c>
      <c r="B23" s="8" t="s">
        <v>475</v>
      </c>
      <c r="C23" s="11"/>
      <c r="D23" s="9" t="s">
        <v>523</v>
      </c>
      <c r="E23" s="8" t="s">
        <v>481</v>
      </c>
      <c r="F23" s="10"/>
    </row>
    <row r="24" ht="21" customHeight="1" spans="1:6">
      <c r="A24" s="9" t="s">
        <v>524</v>
      </c>
      <c r="B24" s="8" t="s">
        <v>475</v>
      </c>
      <c r="C24" s="11"/>
      <c r="D24" s="9" t="s">
        <v>525</v>
      </c>
      <c r="E24" s="8" t="s">
        <v>517</v>
      </c>
      <c r="F24" s="11"/>
    </row>
    <row r="25" ht="21" customHeight="1" spans="1:6">
      <c r="A25" s="9" t="s">
        <v>526</v>
      </c>
      <c r="B25" s="8" t="s">
        <v>485</v>
      </c>
      <c r="C25" s="8" t="s">
        <v>485</v>
      </c>
      <c r="D25" s="9" t="s">
        <v>527</v>
      </c>
      <c r="E25" s="8" t="s">
        <v>481</v>
      </c>
      <c r="F25" s="10"/>
    </row>
    <row r="26" ht="21" customHeight="1" spans="1:6">
      <c r="A26" s="9" t="s">
        <v>528</v>
      </c>
      <c r="B26" s="8" t="s">
        <v>475</v>
      </c>
      <c r="C26" s="11"/>
      <c r="D26" s="9" t="s">
        <v>529</v>
      </c>
      <c r="E26" s="8" t="s">
        <v>475</v>
      </c>
      <c r="F26" s="11"/>
    </row>
    <row r="27" ht="21" customHeight="1" spans="1:6">
      <c r="A27" s="9" t="s">
        <v>530</v>
      </c>
      <c r="B27" s="8" t="s">
        <v>475</v>
      </c>
      <c r="C27" s="11"/>
      <c r="D27" s="9" t="s">
        <v>531</v>
      </c>
      <c r="E27" s="8" t="s">
        <v>475</v>
      </c>
      <c r="F27" s="11"/>
    </row>
    <row r="28" ht="21" customHeight="1" spans="1:6">
      <c r="A28" s="9" t="s">
        <v>532</v>
      </c>
      <c r="B28" s="8" t="s">
        <v>475</v>
      </c>
      <c r="C28" s="11"/>
      <c r="D28" s="9" t="s">
        <v>533</v>
      </c>
      <c r="E28" s="8" t="s">
        <v>475</v>
      </c>
      <c r="F28" s="11"/>
    </row>
    <row r="29" ht="15" customHeight="1"/>
    <row r="30" ht="15" customHeight="1"/>
    <row r="31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1" sqref="F11"/>
    </sheetView>
  </sheetViews>
  <sheetFormatPr defaultColWidth="8.85833333333333" defaultRowHeight="13.5" outlineLevelCol="5"/>
  <cols>
    <col min="1" max="1" width="34.425" customWidth="1"/>
    <col min="2" max="2" width="11.425" customWidth="1"/>
    <col min="3" max="3" width="24" customWidth="1"/>
    <col min="4" max="4" width="51.2833333333333" customWidth="1"/>
    <col min="5" max="5" width="11.425" customWidth="1"/>
    <col min="6" max="6" width="23.8583333333333" customWidth="1"/>
  </cols>
  <sheetData>
    <row r="1" ht="18.75" customHeight="1" spans="1:6">
      <c r="A1" s="1" t="s">
        <v>534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4" t="s">
        <v>535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5.5" customHeight="1" spans="1:6">
      <c r="A6" s="9" t="s">
        <v>488</v>
      </c>
      <c r="B6" s="8" t="s">
        <v>481</v>
      </c>
      <c r="C6" s="10"/>
      <c r="D6" s="9" t="s">
        <v>536</v>
      </c>
      <c r="E6" s="8" t="s">
        <v>475</v>
      </c>
      <c r="F6" s="11"/>
    </row>
    <row r="7" ht="25.5" customHeight="1" spans="1:6">
      <c r="A7" s="9" t="s">
        <v>537</v>
      </c>
      <c r="B7" s="8" t="s">
        <v>481</v>
      </c>
      <c r="C7" s="10"/>
      <c r="D7" s="9" t="s">
        <v>538</v>
      </c>
      <c r="E7" s="8" t="s">
        <v>475</v>
      </c>
      <c r="F7" s="11"/>
    </row>
    <row r="8" ht="25.5" customHeight="1" spans="1:6">
      <c r="A8" s="9" t="s">
        <v>539</v>
      </c>
      <c r="B8" s="8" t="s">
        <v>485</v>
      </c>
      <c r="C8" s="8" t="s">
        <v>485</v>
      </c>
      <c r="D8" s="9" t="s">
        <v>540</v>
      </c>
      <c r="E8" s="8" t="s">
        <v>485</v>
      </c>
      <c r="F8" s="8" t="s">
        <v>485</v>
      </c>
    </row>
    <row r="9" ht="25.5" customHeight="1" spans="1:6">
      <c r="A9" s="9" t="s">
        <v>514</v>
      </c>
      <c r="B9" s="8" t="s">
        <v>481</v>
      </c>
      <c r="C9" s="10"/>
      <c r="D9" s="9" t="s">
        <v>541</v>
      </c>
      <c r="E9" s="8" t="s">
        <v>485</v>
      </c>
      <c r="F9" s="8" t="s">
        <v>485</v>
      </c>
    </row>
    <row r="10" ht="25.5" customHeight="1" spans="1:6">
      <c r="A10" s="9" t="s">
        <v>516</v>
      </c>
      <c r="B10" s="8" t="s">
        <v>517</v>
      </c>
      <c r="C10" s="11"/>
      <c r="D10" s="9" t="s">
        <v>542</v>
      </c>
      <c r="E10" s="8" t="s">
        <v>475</v>
      </c>
      <c r="F10" s="11"/>
    </row>
    <row r="11" ht="25.5" customHeight="1" spans="1:6">
      <c r="A11" s="9" t="s">
        <v>519</v>
      </c>
      <c r="B11" s="8" t="s">
        <v>481</v>
      </c>
      <c r="C11" s="10"/>
      <c r="D11" s="9" t="s">
        <v>543</v>
      </c>
      <c r="E11" s="8" t="s">
        <v>475</v>
      </c>
      <c r="F11" s="11"/>
    </row>
    <row r="12" ht="25.5" customHeight="1" spans="1:6">
      <c r="A12" s="9" t="s">
        <v>521</v>
      </c>
      <c r="B12" s="8" t="s">
        <v>517</v>
      </c>
      <c r="C12" s="11"/>
      <c r="D12" s="9" t="s">
        <v>544</v>
      </c>
      <c r="E12" s="8" t="s">
        <v>475</v>
      </c>
      <c r="F12" s="11"/>
    </row>
    <row r="13" ht="25.5" customHeight="1" spans="1:6">
      <c r="A13" s="9" t="s">
        <v>545</v>
      </c>
      <c r="B13" s="8" t="s">
        <v>485</v>
      </c>
      <c r="C13" s="8" t="s">
        <v>485</v>
      </c>
      <c r="D13" s="9" t="s">
        <v>546</v>
      </c>
      <c r="E13" s="8" t="s">
        <v>475</v>
      </c>
      <c r="F13" s="11"/>
    </row>
    <row r="14" ht="25.5" customHeight="1" spans="1:6">
      <c r="A14" s="9" t="s">
        <v>547</v>
      </c>
      <c r="B14" s="8" t="s">
        <v>475</v>
      </c>
      <c r="C14" s="11"/>
      <c r="D14" s="9" t="s">
        <v>548</v>
      </c>
      <c r="E14" s="8" t="s">
        <v>475</v>
      </c>
      <c r="F14" s="11"/>
    </row>
    <row r="15" ht="25.5" customHeight="1" spans="1:6">
      <c r="A15" s="9" t="s">
        <v>549</v>
      </c>
      <c r="B15" s="8" t="s">
        <v>475</v>
      </c>
      <c r="C15" s="11"/>
      <c r="D15" s="9" t="s">
        <v>550</v>
      </c>
      <c r="E15" s="8" t="s">
        <v>475</v>
      </c>
      <c r="F15" s="11"/>
    </row>
    <row r="16" ht="25.5" customHeight="1" spans="1:6">
      <c r="A16" s="9" t="s">
        <v>551</v>
      </c>
      <c r="B16" s="8" t="s">
        <v>485</v>
      </c>
      <c r="C16" s="8" t="s">
        <v>485</v>
      </c>
      <c r="D16" s="9" t="s">
        <v>552</v>
      </c>
      <c r="E16" s="8" t="s">
        <v>475</v>
      </c>
      <c r="F16" s="11"/>
    </row>
    <row r="17" ht="25.5" customHeight="1" spans="1:6">
      <c r="A17" s="9" t="s">
        <v>506</v>
      </c>
      <c r="B17" s="8" t="s">
        <v>475</v>
      </c>
      <c r="C17" s="11"/>
      <c r="D17" s="9" t="s">
        <v>553</v>
      </c>
      <c r="E17" s="8" t="s">
        <v>485</v>
      </c>
      <c r="F17" s="8" t="s">
        <v>485</v>
      </c>
    </row>
    <row r="18" ht="25.5" customHeight="1" spans="1:6">
      <c r="A18" s="9" t="s">
        <v>508</v>
      </c>
      <c r="B18" s="8" t="s">
        <v>475</v>
      </c>
      <c r="C18" s="11"/>
      <c r="D18" s="9" t="s">
        <v>554</v>
      </c>
      <c r="E18" s="8" t="s">
        <v>481</v>
      </c>
      <c r="F18" s="10"/>
    </row>
    <row r="19" ht="25.5" customHeight="1" spans="1:6">
      <c r="A19" s="9" t="s">
        <v>510</v>
      </c>
      <c r="B19" s="8" t="s">
        <v>475</v>
      </c>
      <c r="C19" s="11"/>
      <c r="D19" s="9" t="s">
        <v>555</v>
      </c>
      <c r="E19" s="8" t="s">
        <v>481</v>
      </c>
      <c r="F19" s="10"/>
    </row>
    <row r="20" ht="25.5" customHeight="1" spans="1:6">
      <c r="A20" s="9" t="s">
        <v>556</v>
      </c>
      <c r="B20" s="8" t="s">
        <v>485</v>
      </c>
      <c r="C20" s="8" t="s">
        <v>485</v>
      </c>
      <c r="D20" s="9" t="s">
        <v>557</v>
      </c>
      <c r="E20" s="8" t="s">
        <v>517</v>
      </c>
      <c r="F20" s="11"/>
    </row>
    <row r="21" ht="15" customHeight="1"/>
    <row r="22" ht="15" customHeight="1"/>
    <row r="23" ht="15" customHeight="1"/>
    <row r="24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92" zoomScaleNormal="92" workbookViewId="0">
      <selection activeCell="D10" sqref="D10"/>
    </sheetView>
  </sheetViews>
  <sheetFormatPr defaultColWidth="8" defaultRowHeight="14.25" customHeight="1" outlineLevelCol="3"/>
  <cols>
    <col min="1" max="1" width="10.1416666666667" style="24" customWidth="1"/>
    <col min="2" max="2" width="27.5666666666667" style="24" customWidth="1"/>
    <col min="3" max="4" width="34.2833333333333" style="24" customWidth="1"/>
  </cols>
  <sheetData>
    <row r="1" ht="64.5" customHeight="1" spans="1:4">
      <c r="A1" s="1" t="s">
        <v>51</v>
      </c>
      <c r="B1" s="1"/>
      <c r="C1" s="1"/>
      <c r="D1" s="1"/>
    </row>
    <row r="2" hidden="1" customHeight="1" spans="1:4">
      <c r="A2" s="65"/>
      <c r="B2" s="65"/>
      <c r="C2" s="65"/>
      <c r="D2" s="61"/>
    </row>
    <row r="3" ht="15" customHeight="1" spans="1:4">
      <c r="A3" s="62"/>
      <c r="B3" s="62"/>
      <c r="C3" s="65"/>
      <c r="D3" s="27" t="s">
        <v>52</v>
      </c>
    </row>
    <row r="4" ht="15" customHeight="1" spans="1:4">
      <c r="A4" s="42" t="s">
        <v>53</v>
      </c>
      <c r="B4" s="28" t="s">
        <v>54</v>
      </c>
      <c r="C4" s="109">
        <v>45291</v>
      </c>
      <c r="D4" s="42" t="s">
        <v>55</v>
      </c>
    </row>
    <row r="5" ht="22.5" customHeight="1" spans="1:4">
      <c r="A5" s="8" t="s">
        <v>56</v>
      </c>
      <c r="B5" s="8"/>
      <c r="C5" s="8" t="s">
        <v>57</v>
      </c>
      <c r="D5" s="8" t="s">
        <v>58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59</v>
      </c>
      <c r="B7" s="16" t="s">
        <v>60</v>
      </c>
      <c r="C7" s="18">
        <f t="shared" ref="C7:D7" si="0">SUM(C8:C12)</f>
        <v>716317982.24</v>
      </c>
      <c r="D7" s="18">
        <f t="shared" si="0"/>
        <v>911977669.45</v>
      </c>
    </row>
    <row r="8" ht="22.5" customHeight="1" spans="1:4">
      <c r="A8" s="8" t="s">
        <v>61</v>
      </c>
      <c r="B8" s="16" t="s">
        <v>62</v>
      </c>
      <c r="C8" s="113"/>
      <c r="D8" s="113"/>
    </row>
    <row r="9" ht="22.5" customHeight="1" spans="1:4">
      <c r="A9" s="8" t="s">
        <v>63</v>
      </c>
      <c r="B9" s="16" t="s">
        <v>64</v>
      </c>
      <c r="C9" s="113"/>
      <c r="D9" s="113"/>
    </row>
    <row r="10" ht="22.5" customHeight="1" spans="1:4">
      <c r="A10" s="8" t="s">
        <v>65</v>
      </c>
      <c r="B10" s="16" t="s">
        <v>66</v>
      </c>
      <c r="C10" s="113">
        <v>716317622.24</v>
      </c>
      <c r="D10" s="113">
        <v>911977669.45</v>
      </c>
    </row>
    <row r="11" ht="22.5" customHeight="1" spans="1:4">
      <c r="A11" s="8" t="s">
        <v>67</v>
      </c>
      <c r="B11" s="16" t="s">
        <v>68</v>
      </c>
      <c r="C11" s="113">
        <v>360</v>
      </c>
      <c r="D11" s="115">
        <f>医疗暂2023nb03!H31</f>
        <v>0</v>
      </c>
    </row>
    <row r="12" ht="22.5" customHeight="1" spans="1:4">
      <c r="A12" s="8" t="s">
        <v>69</v>
      </c>
      <c r="B12" s="16" t="s">
        <v>70</v>
      </c>
      <c r="C12" s="113"/>
      <c r="D12" s="113"/>
    </row>
    <row r="13" ht="22.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22.5" customHeight="1" spans="1:4">
      <c r="A14" s="8" t="s">
        <v>73</v>
      </c>
      <c r="B14" s="16" t="s">
        <v>74</v>
      </c>
      <c r="C14" s="113"/>
      <c r="D14" s="115">
        <f>医疗暂2023nb03!C31</f>
        <v>0</v>
      </c>
    </row>
    <row r="15" ht="22.5" customHeight="1" spans="1:4">
      <c r="A15" s="8" t="s">
        <v>75</v>
      </c>
      <c r="B15" s="16" t="s">
        <v>76</v>
      </c>
      <c r="C15" s="113"/>
      <c r="D15" s="113"/>
    </row>
    <row r="16" ht="22.5" customHeight="1" spans="1:4">
      <c r="A16" s="8" t="s">
        <v>77</v>
      </c>
      <c r="B16" s="16" t="s">
        <v>78</v>
      </c>
      <c r="C16" s="18">
        <f t="shared" ref="C16:D16" si="2">C17+C18+C19</f>
        <v>716317982.24</v>
      </c>
      <c r="D16" s="18">
        <f t="shared" si="2"/>
        <v>911977669.45</v>
      </c>
    </row>
    <row r="17" ht="22.5" customHeight="1" spans="1:4">
      <c r="A17" s="8" t="s">
        <v>79</v>
      </c>
      <c r="B17" s="16" t="s">
        <v>80</v>
      </c>
      <c r="C17" s="115">
        <f>医疗2023nb02!E30</f>
        <v>511400516.34</v>
      </c>
      <c r="D17" s="115">
        <f>医疗2023nb02!L30</f>
        <v>751761196.05</v>
      </c>
    </row>
    <row r="18" ht="22.5" customHeight="1" spans="1:4">
      <c r="A18" s="8" t="s">
        <v>81</v>
      </c>
      <c r="B18" s="16" t="s">
        <v>82</v>
      </c>
      <c r="C18" s="115">
        <f>医疗2023nb02!F30</f>
        <v>204917465.9</v>
      </c>
      <c r="D18" s="115">
        <f>医疗2023nb02!M30</f>
        <v>160216473.4</v>
      </c>
    </row>
    <row r="19" ht="22.5" customHeight="1" spans="1:4">
      <c r="A19" s="8" t="s">
        <v>83</v>
      </c>
      <c r="B19" s="16" t="s">
        <v>84</v>
      </c>
      <c r="C19" s="115">
        <f>医疗2023nb02!G30</f>
        <v>0</v>
      </c>
      <c r="D19" s="115">
        <f>医疗2023nb02!N30</f>
        <v>0</v>
      </c>
    </row>
    <row r="20" ht="22.5" customHeight="1" spans="1:4">
      <c r="A20" s="57" t="s">
        <v>85</v>
      </c>
      <c r="B20" s="57"/>
      <c r="C20" s="116"/>
      <c r="D20" s="57"/>
    </row>
    <row r="21" ht="15.75" customHeight="1" spans="1:4">
      <c r="A21" s="36" t="s">
        <v>86</v>
      </c>
      <c r="B21" s="36"/>
      <c r="C21" s="52"/>
      <c r="D21" s="36"/>
    </row>
    <row r="22" ht="17.25" customHeight="1" spans="1:4">
      <c r="A22" s="36" t="s">
        <v>87</v>
      </c>
      <c r="B22" s="36"/>
      <c r="C22" s="52"/>
      <c r="D22" s="36"/>
    </row>
    <row r="23" ht="16.5" customHeight="1" spans="1:4">
      <c r="A23" s="36" t="s">
        <v>88</v>
      </c>
      <c r="B23" s="36"/>
      <c r="C23" s="52"/>
      <c r="D23" s="36"/>
    </row>
    <row r="25" customHeight="1" spans="1:4">
      <c r="A25" s="62"/>
      <c r="B25" s="62"/>
      <c r="C25" s="65"/>
      <c r="D25" s="62"/>
    </row>
  </sheetData>
  <sheetProtection sheet="1"/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8" right="1.18" top="1.18" bottom="1.18" header="0.51" footer="0.51"/>
  <pageSetup paperSize="9" scale="94" fitToWidth="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zoomScale="110" zoomScaleNormal="110" workbookViewId="0">
      <selection activeCell="F14" sqref="F14"/>
    </sheetView>
  </sheetViews>
  <sheetFormatPr defaultColWidth="8" defaultRowHeight="14.25" customHeight="1"/>
  <cols>
    <col min="1" max="1" width="9.425" style="24" customWidth="1"/>
    <col min="2" max="2" width="21.7083333333333" style="24" customWidth="1"/>
    <col min="3" max="3" width="23.5666666666667" style="24" customWidth="1"/>
    <col min="4" max="4" width="21.1416666666667" style="24" customWidth="1"/>
    <col min="5" max="5" width="20.7083333333333" style="24" customWidth="1"/>
    <col min="6" max="6" width="21.425" style="24" customWidth="1"/>
    <col min="7" max="7" width="20.2833333333333" style="24" customWidth="1"/>
    <col min="8" max="8" width="3.14166666666667" style="24" customWidth="1"/>
    <col min="9" max="9" width="28.5666666666667" style="24" customWidth="1"/>
    <col min="10" max="14" width="20.2833333333333" style="24" customWidth="1"/>
  </cols>
  <sheetData>
    <row r="1" ht="28.5" customHeight="1" spans="1:14">
      <c r="A1" s="1" t="s">
        <v>89</v>
      </c>
      <c r="B1" s="1"/>
      <c r="C1" s="1"/>
      <c r="D1" s="112"/>
      <c r="E1" s="1"/>
      <c r="F1" s="1"/>
      <c r="G1" s="1"/>
      <c r="H1" s="1"/>
      <c r="I1" s="1"/>
      <c r="J1" s="1"/>
      <c r="K1" s="112"/>
      <c r="L1" s="1"/>
      <c r="M1" s="1"/>
      <c r="N1" s="1"/>
    </row>
    <row r="2" hidden="1" customHeight="1" spans="1:14">
      <c r="A2" s="61"/>
      <c r="B2" s="61"/>
      <c r="C2" s="61"/>
      <c r="D2" s="80"/>
      <c r="E2" s="61"/>
      <c r="F2" s="61"/>
      <c r="G2" s="61"/>
      <c r="H2" s="65"/>
      <c r="I2" s="61"/>
      <c r="J2" s="61"/>
      <c r="K2" s="80"/>
      <c r="L2" s="61"/>
      <c r="M2" s="61"/>
      <c r="N2" s="61"/>
    </row>
    <row r="3" customHeight="1" spans="1:14">
      <c r="A3" s="61"/>
      <c r="B3" s="61"/>
      <c r="C3" s="61"/>
      <c r="D3" s="80"/>
      <c r="E3" s="61"/>
      <c r="F3" s="61"/>
      <c r="G3" s="61"/>
      <c r="H3" s="65"/>
      <c r="I3" s="61"/>
      <c r="J3" s="61"/>
      <c r="K3" s="80"/>
      <c r="L3" s="61"/>
      <c r="M3" s="61"/>
      <c r="N3" s="27" t="s">
        <v>90</v>
      </c>
    </row>
    <row r="4" customHeight="1" spans="1:14">
      <c r="A4" s="42" t="s">
        <v>53</v>
      </c>
      <c r="B4" s="28" t="s">
        <v>54</v>
      </c>
      <c r="C4" s="42"/>
      <c r="D4" s="63"/>
      <c r="E4" s="42"/>
      <c r="F4" s="54"/>
      <c r="G4" s="42" t="s">
        <v>91</v>
      </c>
      <c r="H4" s="28"/>
      <c r="I4" s="42"/>
      <c r="J4" s="54"/>
      <c r="K4" s="63"/>
      <c r="L4" s="54"/>
      <c r="M4" s="54"/>
      <c r="N4" s="42" t="s">
        <v>55</v>
      </c>
    </row>
    <row r="5" customHeight="1" spans="1:14">
      <c r="A5" s="8" t="s">
        <v>92</v>
      </c>
      <c r="B5" s="8"/>
      <c r="C5" s="8" t="s">
        <v>93</v>
      </c>
      <c r="D5" s="8" t="s">
        <v>94</v>
      </c>
      <c r="E5" s="8"/>
      <c r="F5" s="8"/>
      <c r="G5" s="29" t="s">
        <v>95</v>
      </c>
      <c r="H5" s="8" t="s">
        <v>92</v>
      </c>
      <c r="I5" s="8"/>
      <c r="J5" s="8" t="s">
        <v>93</v>
      </c>
      <c r="K5" s="8" t="s">
        <v>94</v>
      </c>
      <c r="L5" s="8"/>
      <c r="M5" s="8"/>
      <c r="N5" s="29" t="s">
        <v>95</v>
      </c>
    </row>
    <row r="6" ht="24" customHeight="1" spans="1:14">
      <c r="A6" s="8"/>
      <c r="B6" s="8"/>
      <c r="C6" s="8"/>
      <c r="D6" s="29" t="s">
        <v>96</v>
      </c>
      <c r="E6" s="8" t="s">
        <v>97</v>
      </c>
      <c r="F6" s="8" t="s">
        <v>98</v>
      </c>
      <c r="G6" s="29"/>
      <c r="H6" s="8"/>
      <c r="I6" s="8"/>
      <c r="J6" s="8"/>
      <c r="K6" s="29" t="s">
        <v>99</v>
      </c>
      <c r="L6" s="8" t="s">
        <v>97</v>
      </c>
      <c r="M6" s="8" t="s">
        <v>98</v>
      </c>
      <c r="N6" s="29"/>
    </row>
    <row r="7" ht="21" customHeight="1" spans="1:14">
      <c r="A7" s="8" t="s">
        <v>59</v>
      </c>
      <c r="B7" s="16" t="s">
        <v>100</v>
      </c>
      <c r="C7" s="18">
        <f t="shared" ref="C7:G7" si="0">C8+C10</f>
        <v>442237607.06</v>
      </c>
      <c r="D7" s="18">
        <f t="shared" si="0"/>
        <v>442237607.06</v>
      </c>
      <c r="E7" s="18">
        <f t="shared" si="0"/>
        <v>324235755.74</v>
      </c>
      <c r="F7" s="18">
        <f t="shared" si="0"/>
        <v>118001851.32</v>
      </c>
      <c r="G7" s="18">
        <f t="shared" si="0"/>
        <v>0</v>
      </c>
      <c r="H7" s="8">
        <v>27</v>
      </c>
      <c r="I7" s="16" t="s">
        <v>101</v>
      </c>
      <c r="J7" s="18">
        <f t="shared" ref="J7:N7" si="1">J8+J16</f>
        <v>249120266.72</v>
      </c>
      <c r="K7" s="18">
        <f t="shared" si="1"/>
        <v>249120266.72</v>
      </c>
      <c r="L7" s="18">
        <f t="shared" si="1"/>
        <v>84616570.21</v>
      </c>
      <c r="M7" s="18">
        <f t="shared" si="1"/>
        <v>164503696.51</v>
      </c>
      <c r="N7" s="18">
        <f t="shared" si="1"/>
        <v>0</v>
      </c>
    </row>
    <row r="8" ht="21" customHeight="1" spans="1:14">
      <c r="A8" s="8" t="s">
        <v>61</v>
      </c>
      <c r="B8" s="16" t="s">
        <v>102</v>
      </c>
      <c r="C8" s="18">
        <f t="shared" ref="C8:C19" si="2">D8+G8</f>
        <v>329917184.82</v>
      </c>
      <c r="D8" s="18">
        <f t="shared" ref="D8:D19" si="3">E8+F8</f>
        <v>329917184.82</v>
      </c>
      <c r="E8" s="31">
        <v>324235755.74</v>
      </c>
      <c r="F8" s="31">
        <v>5681429.08</v>
      </c>
      <c r="G8" s="31"/>
      <c r="H8" s="8">
        <v>28</v>
      </c>
      <c r="I8" s="16" t="s">
        <v>103</v>
      </c>
      <c r="J8" s="18">
        <f t="shared" ref="J8:J11" si="4">K8+N8</f>
        <v>195110982.39</v>
      </c>
      <c r="K8" s="18">
        <f t="shared" ref="K8:K11" si="5">L8+M8</f>
        <v>195110982.39</v>
      </c>
      <c r="L8" s="18">
        <f>L9+L10+L11+L12+L13+L14+L15</f>
        <v>52829786.01</v>
      </c>
      <c r="M8" s="18">
        <f>M9++M10+M11+M12+M13+M15</f>
        <v>142281196.38</v>
      </c>
      <c r="N8" s="18">
        <f>N9+N10+N11+N13+N14+N15</f>
        <v>0</v>
      </c>
    </row>
    <row r="9" ht="21" customHeight="1" spans="1:14">
      <c r="A9" s="8" t="s">
        <v>63</v>
      </c>
      <c r="B9" s="16" t="s">
        <v>104</v>
      </c>
      <c r="C9" s="18">
        <f t="shared" si="2"/>
        <v>0</v>
      </c>
      <c r="D9" s="18">
        <f t="shared" si="3"/>
        <v>0</v>
      </c>
      <c r="E9" s="31"/>
      <c r="F9" s="31"/>
      <c r="G9" s="31"/>
      <c r="H9" s="8">
        <v>29</v>
      </c>
      <c r="I9" s="16" t="s">
        <v>105</v>
      </c>
      <c r="J9" s="18">
        <f t="shared" si="4"/>
        <v>6544548.25</v>
      </c>
      <c r="K9" s="18">
        <f t="shared" si="5"/>
        <v>6544548.25</v>
      </c>
      <c r="L9" s="31">
        <v>5480869.93</v>
      </c>
      <c r="M9" s="31">
        <v>1063678.32</v>
      </c>
      <c r="N9" s="31"/>
    </row>
    <row r="10" ht="21" customHeight="1" spans="1:14">
      <c r="A10" s="8" t="s">
        <v>65</v>
      </c>
      <c r="B10" s="16" t="s">
        <v>106</v>
      </c>
      <c r="C10" s="18">
        <f t="shared" si="2"/>
        <v>112320422.24</v>
      </c>
      <c r="D10" s="18">
        <f t="shared" si="3"/>
        <v>112320422.24</v>
      </c>
      <c r="E10" s="31"/>
      <c r="F10" s="31">
        <v>112320422.24</v>
      </c>
      <c r="G10" s="31"/>
      <c r="H10" s="8">
        <v>30</v>
      </c>
      <c r="I10" s="16" t="s">
        <v>107</v>
      </c>
      <c r="J10" s="18">
        <f t="shared" si="4"/>
        <v>10809707.55</v>
      </c>
      <c r="K10" s="18">
        <f t="shared" si="5"/>
        <v>10809707.55</v>
      </c>
      <c r="L10" s="113">
        <v>9874916.22</v>
      </c>
      <c r="M10" s="113">
        <v>934791.33</v>
      </c>
      <c r="N10" s="113"/>
    </row>
    <row r="11" ht="21" customHeight="1" spans="1:14">
      <c r="A11" s="8" t="s">
        <v>67</v>
      </c>
      <c r="B11" s="16" t="s">
        <v>108</v>
      </c>
      <c r="C11" s="18">
        <f t="shared" si="2"/>
        <v>288663.46</v>
      </c>
      <c r="D11" s="18">
        <f t="shared" si="3"/>
        <v>288663.46</v>
      </c>
      <c r="E11" s="18">
        <f t="shared" ref="E11:G11" si="6">E12+E13</f>
        <v>288663.46</v>
      </c>
      <c r="F11" s="18">
        <f t="shared" si="6"/>
        <v>0</v>
      </c>
      <c r="G11" s="18">
        <f t="shared" si="6"/>
        <v>0</v>
      </c>
      <c r="H11" s="8">
        <v>31</v>
      </c>
      <c r="I11" s="16" t="s">
        <v>109</v>
      </c>
      <c r="J11" s="18">
        <f t="shared" si="4"/>
        <v>68101895.55</v>
      </c>
      <c r="K11" s="18">
        <f t="shared" si="5"/>
        <v>68101895.55</v>
      </c>
      <c r="L11" s="113">
        <v>18623857.75</v>
      </c>
      <c r="M11" s="113">
        <v>49478037.8</v>
      </c>
      <c r="N11" s="113"/>
    </row>
    <row r="12" ht="21" customHeight="1" spans="1:14">
      <c r="A12" s="8" t="s">
        <v>69</v>
      </c>
      <c r="B12" s="16" t="s">
        <v>110</v>
      </c>
      <c r="C12" s="18">
        <f t="shared" si="2"/>
        <v>0</v>
      </c>
      <c r="D12" s="18">
        <f t="shared" si="3"/>
        <v>0</v>
      </c>
      <c r="E12" s="31"/>
      <c r="F12" s="31"/>
      <c r="G12" s="31"/>
      <c r="H12" s="8">
        <v>32</v>
      </c>
      <c r="I12" s="16" t="s">
        <v>111</v>
      </c>
      <c r="J12" s="18">
        <f>K12</f>
        <v>90940390.25</v>
      </c>
      <c r="K12" s="18">
        <f>M12+L12</f>
        <v>90940390.25</v>
      </c>
      <c r="L12" s="113">
        <v>135701.32</v>
      </c>
      <c r="M12" s="113">
        <v>90804688.93</v>
      </c>
      <c r="N12" s="48" t="s">
        <v>112</v>
      </c>
    </row>
    <row r="13" ht="21" customHeight="1" spans="1:14">
      <c r="A13" s="8" t="s">
        <v>71</v>
      </c>
      <c r="B13" s="16" t="s">
        <v>113</v>
      </c>
      <c r="C13" s="18">
        <f t="shared" si="2"/>
        <v>288663.46</v>
      </c>
      <c r="D13" s="18">
        <f t="shared" si="3"/>
        <v>288663.46</v>
      </c>
      <c r="E13" s="31">
        <v>288663.46</v>
      </c>
      <c r="F13" s="31"/>
      <c r="G13" s="31"/>
      <c r="H13" s="8">
        <v>33</v>
      </c>
      <c r="I13" s="16" t="s">
        <v>114</v>
      </c>
      <c r="J13" s="18">
        <f t="shared" ref="J13:J19" si="7">K13+N13</f>
        <v>1226817.83</v>
      </c>
      <c r="K13" s="18">
        <f>L13+M13</f>
        <v>1226817.83</v>
      </c>
      <c r="L13" s="113">
        <v>1226817.83</v>
      </c>
      <c r="M13" s="113"/>
      <c r="N13" s="113"/>
    </row>
    <row r="14" ht="21" customHeight="1" spans="1:14">
      <c r="A14" s="8" t="s">
        <v>73</v>
      </c>
      <c r="B14" s="99" t="s">
        <v>115</v>
      </c>
      <c r="C14" s="18">
        <f t="shared" si="2"/>
        <v>0</v>
      </c>
      <c r="D14" s="18">
        <f t="shared" si="3"/>
        <v>0</v>
      </c>
      <c r="E14" s="31"/>
      <c r="F14" s="31"/>
      <c r="G14" s="31"/>
      <c r="H14" s="8">
        <v>34</v>
      </c>
      <c r="I14" s="16" t="s">
        <v>116</v>
      </c>
      <c r="J14" s="18">
        <f t="shared" si="7"/>
        <v>16557513.52</v>
      </c>
      <c r="K14" s="18">
        <f>L14</f>
        <v>16557513.52</v>
      </c>
      <c r="L14" s="113">
        <v>16557513.52</v>
      </c>
      <c r="M14" s="48" t="s">
        <v>112</v>
      </c>
      <c r="N14" s="113"/>
    </row>
    <row r="15" ht="21" customHeight="1" spans="1:14">
      <c r="A15" s="8" t="s">
        <v>75</v>
      </c>
      <c r="B15" s="99" t="s">
        <v>117</v>
      </c>
      <c r="C15" s="18">
        <f t="shared" si="2"/>
        <v>0</v>
      </c>
      <c r="D15" s="18">
        <f t="shared" si="3"/>
        <v>0</v>
      </c>
      <c r="E15" s="31"/>
      <c r="F15" s="31"/>
      <c r="G15" s="31"/>
      <c r="H15" s="8">
        <v>35</v>
      </c>
      <c r="I15" s="16" t="s">
        <v>118</v>
      </c>
      <c r="J15" s="18">
        <f t="shared" si="7"/>
        <v>930109.44</v>
      </c>
      <c r="K15" s="18">
        <f t="shared" ref="K15:K28" si="8">L15+M15</f>
        <v>930109.44</v>
      </c>
      <c r="L15" s="31">
        <v>930109.44</v>
      </c>
      <c r="M15" s="31"/>
      <c r="N15" s="31"/>
    </row>
    <row r="16" ht="21" customHeight="1" spans="1:14">
      <c r="A16" s="8">
        <v>10</v>
      </c>
      <c r="B16" s="16" t="s">
        <v>119</v>
      </c>
      <c r="C16" s="18">
        <f t="shared" si="2"/>
        <v>599866.28</v>
      </c>
      <c r="D16" s="18">
        <f t="shared" si="3"/>
        <v>599866.28</v>
      </c>
      <c r="E16" s="113">
        <v>518098.58</v>
      </c>
      <c r="F16" s="113">
        <v>81767.7</v>
      </c>
      <c r="G16" s="113"/>
      <c r="H16" s="8">
        <v>36</v>
      </c>
      <c r="I16" s="16" t="s">
        <v>120</v>
      </c>
      <c r="J16" s="18">
        <f t="shared" si="7"/>
        <v>54009284.33</v>
      </c>
      <c r="K16" s="18">
        <f t="shared" si="8"/>
        <v>54009284.33</v>
      </c>
      <c r="L16" s="18">
        <f t="shared" ref="L16:M16" si="9">L17+L18+L19+L20+L21</f>
        <v>31786784.2</v>
      </c>
      <c r="M16" s="18">
        <f t="shared" si="9"/>
        <v>22222500.13</v>
      </c>
      <c r="N16" s="18">
        <f>N17+N18+N19</f>
        <v>0</v>
      </c>
    </row>
    <row r="17" ht="21" customHeight="1" spans="1:14">
      <c r="A17" s="8">
        <v>11</v>
      </c>
      <c r="B17" s="16" t="s">
        <v>121</v>
      </c>
      <c r="C17" s="18">
        <f t="shared" si="2"/>
        <v>94558.93</v>
      </c>
      <c r="D17" s="18">
        <f t="shared" si="3"/>
        <v>94558.93</v>
      </c>
      <c r="E17" s="113">
        <v>94558.93</v>
      </c>
      <c r="F17" s="113"/>
      <c r="G17" s="113"/>
      <c r="H17" s="8">
        <v>37</v>
      </c>
      <c r="I17" s="16" t="s">
        <v>122</v>
      </c>
      <c r="J17" s="18">
        <f t="shared" si="7"/>
        <v>10330297.34</v>
      </c>
      <c r="K17" s="18">
        <f t="shared" si="8"/>
        <v>10330297.34</v>
      </c>
      <c r="L17" s="31">
        <v>9574197.65</v>
      </c>
      <c r="M17" s="31">
        <v>756099.69</v>
      </c>
      <c r="N17" s="31"/>
    </row>
    <row r="18" ht="21" customHeight="1" spans="1:14">
      <c r="A18" s="8">
        <v>12</v>
      </c>
      <c r="B18" s="16" t="s">
        <v>123</v>
      </c>
      <c r="C18" s="18">
        <f t="shared" si="2"/>
        <v>0</v>
      </c>
      <c r="D18" s="18">
        <f t="shared" si="3"/>
        <v>0</v>
      </c>
      <c r="E18" s="113"/>
      <c r="F18" s="113"/>
      <c r="G18" s="113"/>
      <c r="H18" s="8">
        <v>38</v>
      </c>
      <c r="I18" s="16" t="s">
        <v>107</v>
      </c>
      <c r="J18" s="18">
        <f t="shared" si="7"/>
        <v>12480477.54</v>
      </c>
      <c r="K18" s="18">
        <f t="shared" si="8"/>
        <v>12480477.54</v>
      </c>
      <c r="L18" s="113">
        <v>11852173.4</v>
      </c>
      <c r="M18" s="113">
        <v>628304.14</v>
      </c>
      <c r="N18" s="113"/>
    </row>
    <row r="19" ht="21" customHeight="1" spans="1:14">
      <c r="A19" s="8">
        <v>13</v>
      </c>
      <c r="B19" s="16" t="s">
        <v>124</v>
      </c>
      <c r="C19" s="18">
        <f t="shared" si="2"/>
        <v>0</v>
      </c>
      <c r="D19" s="18">
        <f t="shared" si="3"/>
        <v>0</v>
      </c>
      <c r="E19" s="113"/>
      <c r="F19" s="113"/>
      <c r="G19" s="113"/>
      <c r="H19" s="8">
        <v>39</v>
      </c>
      <c r="I19" s="16" t="s">
        <v>109</v>
      </c>
      <c r="J19" s="18">
        <f t="shared" si="7"/>
        <v>15860651.38</v>
      </c>
      <c r="K19" s="18">
        <f t="shared" si="8"/>
        <v>15860651.38</v>
      </c>
      <c r="L19" s="113">
        <v>9672258.8</v>
      </c>
      <c r="M19" s="113">
        <v>6188392.58</v>
      </c>
      <c r="N19" s="113"/>
    </row>
    <row r="20" ht="21" customHeight="1" spans="1:14">
      <c r="A20" s="8">
        <v>14</v>
      </c>
      <c r="B20" s="84"/>
      <c r="C20" s="84"/>
      <c r="D20" s="84"/>
      <c r="E20" s="84"/>
      <c r="F20" s="84"/>
      <c r="G20" s="84"/>
      <c r="H20" s="8">
        <v>40</v>
      </c>
      <c r="I20" s="16" t="s">
        <v>125</v>
      </c>
      <c r="J20" s="18">
        <f t="shared" ref="J20:J21" si="10">K20</f>
        <v>14717785.11</v>
      </c>
      <c r="K20" s="18">
        <f t="shared" si="8"/>
        <v>14717785.11</v>
      </c>
      <c r="L20" s="113">
        <v>68081.39</v>
      </c>
      <c r="M20" s="113">
        <v>14649703.72</v>
      </c>
      <c r="N20" s="48" t="s">
        <v>112</v>
      </c>
    </row>
    <row r="21" ht="21" customHeight="1" spans="1:14">
      <c r="A21" s="8">
        <v>15</v>
      </c>
      <c r="B21" s="84"/>
      <c r="C21" s="84"/>
      <c r="D21" s="84"/>
      <c r="E21" s="84"/>
      <c r="F21" s="84"/>
      <c r="G21" s="84"/>
      <c r="H21" s="8">
        <v>41</v>
      </c>
      <c r="I21" s="16" t="s">
        <v>126</v>
      </c>
      <c r="J21" s="18">
        <f t="shared" si="10"/>
        <v>620072.96</v>
      </c>
      <c r="K21" s="18">
        <f t="shared" si="8"/>
        <v>620072.96</v>
      </c>
      <c r="L21" s="113">
        <v>620072.96</v>
      </c>
      <c r="M21" s="113"/>
      <c r="N21" s="48" t="s">
        <v>112</v>
      </c>
    </row>
    <row r="22" ht="21" customHeight="1" spans="1:14">
      <c r="A22" s="8">
        <v>16</v>
      </c>
      <c r="B22" s="84"/>
      <c r="C22" s="84"/>
      <c r="D22" s="84"/>
      <c r="E22" s="84"/>
      <c r="F22" s="84"/>
      <c r="G22" s="84"/>
      <c r="H22" s="8">
        <v>42</v>
      </c>
      <c r="I22" s="16" t="s">
        <v>127</v>
      </c>
      <c r="J22" s="18">
        <f t="shared" ref="J22:J23" si="11">K22+N22</f>
        <v>99507.38</v>
      </c>
      <c r="K22" s="18">
        <f t="shared" si="8"/>
        <v>99507.38</v>
      </c>
      <c r="L22" s="113">
        <v>65267.86</v>
      </c>
      <c r="M22" s="113">
        <v>34239.52</v>
      </c>
      <c r="N22" s="31"/>
    </row>
    <row r="23" ht="21" customHeight="1" spans="1:14">
      <c r="A23" s="8">
        <v>17</v>
      </c>
      <c r="B23" s="84"/>
      <c r="C23" s="84"/>
      <c r="D23" s="84"/>
      <c r="E23" s="84"/>
      <c r="F23" s="84"/>
      <c r="G23" s="84"/>
      <c r="H23" s="8">
        <v>43</v>
      </c>
      <c r="I23" s="16" t="s">
        <v>128</v>
      </c>
      <c r="J23" s="18">
        <f t="shared" si="11"/>
        <v>0</v>
      </c>
      <c r="K23" s="18">
        <f t="shared" si="8"/>
        <v>0</v>
      </c>
      <c r="L23" s="113"/>
      <c r="M23" s="113"/>
      <c r="N23" s="113"/>
    </row>
    <row r="24" ht="21" customHeight="1" spans="1:14">
      <c r="A24" s="8">
        <v>18</v>
      </c>
      <c r="B24" s="16" t="s">
        <v>129</v>
      </c>
      <c r="C24" s="18">
        <f>D24</f>
        <v>3513472.35</v>
      </c>
      <c r="D24" s="18">
        <f t="shared" ref="D24:D28" si="12">E24+F24</f>
        <v>3513472.35</v>
      </c>
      <c r="E24" s="31"/>
      <c r="F24" s="31">
        <v>3513472.35</v>
      </c>
      <c r="G24" s="48" t="s">
        <v>112</v>
      </c>
      <c r="H24" s="8">
        <v>44</v>
      </c>
      <c r="I24" s="16" t="s">
        <v>130</v>
      </c>
      <c r="J24" s="18">
        <f>K24</f>
        <v>1760147.84</v>
      </c>
      <c r="K24" s="18">
        <f t="shared" si="8"/>
        <v>1760147.84</v>
      </c>
      <c r="L24" s="113"/>
      <c r="M24" s="113">
        <v>1760147.84</v>
      </c>
      <c r="N24" s="48" t="s">
        <v>112</v>
      </c>
    </row>
    <row r="25" ht="21" customHeight="1" spans="1:14">
      <c r="A25" s="8">
        <v>19</v>
      </c>
      <c r="B25" s="71" t="s">
        <v>131</v>
      </c>
      <c r="C25" s="18">
        <f t="shared" ref="C25:C28" si="13">D25+G25</f>
        <v>446639609.15</v>
      </c>
      <c r="D25" s="18">
        <f t="shared" si="12"/>
        <v>446639609.15</v>
      </c>
      <c r="E25" s="18">
        <f t="shared" ref="E25:F25" si="14">E7+E11+E14+E16+E18+E19+E24</f>
        <v>325042517.78</v>
      </c>
      <c r="F25" s="18">
        <f t="shared" si="14"/>
        <v>121597091.37</v>
      </c>
      <c r="G25" s="18">
        <f>G7+G11+G14+G16+G18+G19</f>
        <v>0</v>
      </c>
      <c r="H25" s="8">
        <v>45</v>
      </c>
      <c r="I25" s="71" t="s">
        <v>132</v>
      </c>
      <c r="J25" s="18">
        <f t="shared" ref="J25:J28" si="15">K25+N25</f>
        <v>250979921.94</v>
      </c>
      <c r="K25" s="18">
        <f t="shared" si="8"/>
        <v>250979921.94</v>
      </c>
      <c r="L25" s="18">
        <f>L7+L24+L22</f>
        <v>84681838.07</v>
      </c>
      <c r="M25" s="18">
        <f>M7+M22+M24</f>
        <v>166298083.87</v>
      </c>
      <c r="N25" s="18">
        <f>N7+N22</f>
        <v>0</v>
      </c>
    </row>
    <row r="26" ht="21" customHeight="1" spans="1:14">
      <c r="A26" s="8">
        <v>20</v>
      </c>
      <c r="B26" s="16" t="s">
        <v>133</v>
      </c>
      <c r="C26" s="18">
        <f t="shared" si="13"/>
        <v>0</v>
      </c>
      <c r="D26" s="18">
        <f t="shared" si="12"/>
        <v>0</v>
      </c>
      <c r="E26" s="31"/>
      <c r="F26" s="31"/>
      <c r="G26" s="31"/>
      <c r="H26" s="8">
        <v>46</v>
      </c>
      <c r="I26" s="16" t="s">
        <v>134</v>
      </c>
      <c r="J26" s="18">
        <f t="shared" si="15"/>
        <v>0</v>
      </c>
      <c r="K26" s="18">
        <f t="shared" si="8"/>
        <v>0</v>
      </c>
      <c r="L26" s="31"/>
      <c r="M26" s="31"/>
      <c r="N26" s="31"/>
    </row>
    <row r="27" ht="21" customHeight="1" spans="1:14">
      <c r="A27" s="8">
        <v>21</v>
      </c>
      <c r="B27" s="16" t="s">
        <v>135</v>
      </c>
      <c r="C27" s="18">
        <f t="shared" si="13"/>
        <v>0</v>
      </c>
      <c r="D27" s="18">
        <f t="shared" si="12"/>
        <v>0</v>
      </c>
      <c r="E27" s="31"/>
      <c r="F27" s="31"/>
      <c r="G27" s="31"/>
      <c r="H27" s="8">
        <v>47</v>
      </c>
      <c r="I27" s="16" t="s">
        <v>136</v>
      </c>
      <c r="J27" s="18">
        <f t="shared" si="15"/>
        <v>0</v>
      </c>
      <c r="K27" s="18">
        <f t="shared" si="8"/>
        <v>0</v>
      </c>
      <c r="L27" s="31"/>
      <c r="M27" s="31"/>
      <c r="N27" s="31"/>
    </row>
    <row r="28" ht="21" customHeight="1" spans="1:14">
      <c r="A28" s="8">
        <v>22</v>
      </c>
      <c r="B28" s="71" t="s">
        <v>137</v>
      </c>
      <c r="C28" s="18">
        <f t="shared" si="13"/>
        <v>446639609.15</v>
      </c>
      <c r="D28" s="18">
        <f t="shared" si="12"/>
        <v>446639609.15</v>
      </c>
      <c r="E28" s="18">
        <f t="shared" ref="E28:G28" si="16">E25+E26+E27</f>
        <v>325042517.78</v>
      </c>
      <c r="F28" s="18">
        <f t="shared" si="16"/>
        <v>121597091.37</v>
      </c>
      <c r="G28" s="18">
        <f t="shared" si="16"/>
        <v>0</v>
      </c>
      <c r="H28" s="8">
        <v>48</v>
      </c>
      <c r="I28" s="71" t="s">
        <v>138</v>
      </c>
      <c r="J28" s="18">
        <f t="shared" si="15"/>
        <v>250979921.94</v>
      </c>
      <c r="K28" s="18">
        <f t="shared" si="8"/>
        <v>250979921.94</v>
      </c>
      <c r="L28" s="18">
        <f t="shared" ref="L28:N28" si="17">L25+L27+L26</f>
        <v>84681838.07</v>
      </c>
      <c r="M28" s="18">
        <f t="shared" si="17"/>
        <v>166298083.87</v>
      </c>
      <c r="N28" s="18">
        <f t="shared" si="17"/>
        <v>0</v>
      </c>
    </row>
    <row r="29" ht="21" customHeight="1" spans="1:14">
      <c r="A29" s="8">
        <v>23</v>
      </c>
      <c r="B29" s="16"/>
      <c r="C29" s="67"/>
      <c r="D29" s="67"/>
      <c r="E29" s="67"/>
      <c r="F29" s="67"/>
      <c r="G29" s="67"/>
      <c r="H29" s="8">
        <v>49</v>
      </c>
      <c r="I29" s="71" t="s">
        <v>139</v>
      </c>
      <c r="J29" s="18">
        <f t="shared" ref="J29:N29" si="18">C28-J28</f>
        <v>195659687.21</v>
      </c>
      <c r="K29" s="18">
        <f t="shared" si="18"/>
        <v>195659687.21</v>
      </c>
      <c r="L29" s="18">
        <f t="shared" si="18"/>
        <v>240360679.71</v>
      </c>
      <c r="M29" s="18">
        <f t="shared" si="18"/>
        <v>-44700992.5</v>
      </c>
      <c r="N29" s="18">
        <f t="shared" si="18"/>
        <v>0</v>
      </c>
    </row>
    <row r="30" ht="21" customHeight="1" spans="1:14">
      <c r="A30" s="8">
        <v>24</v>
      </c>
      <c r="B30" s="16" t="s">
        <v>140</v>
      </c>
      <c r="C30" s="18">
        <f>D30+G30</f>
        <v>716317982.24</v>
      </c>
      <c r="D30" s="18">
        <f>E30+F30</f>
        <v>716317982.24</v>
      </c>
      <c r="E30" s="31">
        <v>511400516.34</v>
      </c>
      <c r="F30" s="31">
        <v>204917465.9</v>
      </c>
      <c r="G30" s="31"/>
      <c r="H30" s="8">
        <v>50</v>
      </c>
      <c r="I30" s="16" t="s">
        <v>141</v>
      </c>
      <c r="J30" s="18">
        <f t="shared" ref="J30:J32" si="19">K30+N30</f>
        <v>911977669.45</v>
      </c>
      <c r="K30" s="18">
        <f t="shared" ref="K30:K32" si="20">L30+M30</f>
        <v>911977669.45</v>
      </c>
      <c r="L30" s="18">
        <f t="shared" ref="L30:N30" si="21">(E28+E30)-L28</f>
        <v>751761196.05</v>
      </c>
      <c r="M30" s="18">
        <f t="shared" si="21"/>
        <v>160216473.4</v>
      </c>
      <c r="N30" s="18">
        <f t="shared" si="21"/>
        <v>0</v>
      </c>
    </row>
    <row r="31" ht="21" customHeight="1" spans="1:14">
      <c r="A31" s="8">
        <v>25</v>
      </c>
      <c r="B31" s="16"/>
      <c r="C31" s="67"/>
      <c r="D31" s="67"/>
      <c r="E31" s="67"/>
      <c r="F31" s="67"/>
      <c r="G31" s="67"/>
      <c r="H31" s="8">
        <v>51</v>
      </c>
      <c r="I31" s="16" t="s">
        <v>142</v>
      </c>
      <c r="J31" s="18">
        <f t="shared" si="19"/>
        <v>0</v>
      </c>
      <c r="K31" s="18">
        <f t="shared" si="20"/>
        <v>0</v>
      </c>
      <c r="L31" s="31"/>
      <c r="M31" s="31"/>
      <c r="N31" s="31"/>
    </row>
    <row r="32" ht="21" customHeight="1" spans="1:14">
      <c r="A32" s="8">
        <v>26</v>
      </c>
      <c r="B32" s="8" t="s">
        <v>143</v>
      </c>
      <c r="C32" s="18">
        <f>D32+G32</f>
        <v>1162957591.39</v>
      </c>
      <c r="D32" s="18">
        <f>E32+F32</f>
        <v>1162957591.39</v>
      </c>
      <c r="E32" s="18">
        <f t="shared" ref="E32:G32" si="22">E28+E30</f>
        <v>836443034.12</v>
      </c>
      <c r="F32" s="18">
        <f t="shared" si="22"/>
        <v>326514557.27</v>
      </c>
      <c r="G32" s="18">
        <f t="shared" si="22"/>
        <v>0</v>
      </c>
      <c r="H32" s="8">
        <v>52</v>
      </c>
      <c r="I32" s="8" t="s">
        <v>143</v>
      </c>
      <c r="J32" s="18">
        <f t="shared" si="19"/>
        <v>1162957591.39</v>
      </c>
      <c r="K32" s="18">
        <f t="shared" si="20"/>
        <v>1162957591.39</v>
      </c>
      <c r="L32" s="18">
        <f t="shared" ref="L32:N32" si="23">L28+L30</f>
        <v>836443034.12</v>
      </c>
      <c r="M32" s="18">
        <f t="shared" si="23"/>
        <v>326514557.27</v>
      </c>
      <c r="N32" s="18">
        <f t="shared" si="23"/>
        <v>0</v>
      </c>
    </row>
    <row r="33" ht="24" customHeight="1" spans="1:14">
      <c r="A33" s="59" t="s">
        <v>144</v>
      </c>
      <c r="B33" s="59"/>
      <c r="C33" s="114"/>
      <c r="D33" s="114"/>
      <c r="E33" s="114"/>
      <c r="F33" s="114"/>
      <c r="G33" s="114"/>
      <c r="H33" s="59"/>
      <c r="I33" s="59"/>
      <c r="J33" s="114"/>
      <c r="K33" s="114"/>
      <c r="L33" s="114"/>
      <c r="M33" s="114"/>
      <c r="N33" s="114"/>
    </row>
    <row r="34" customHeight="1" spans="1:14">
      <c r="A34" s="36" t="s">
        <v>145</v>
      </c>
      <c r="B34" s="36"/>
      <c r="C34" s="69"/>
      <c r="D34" s="69"/>
      <c r="E34" s="69"/>
      <c r="F34" s="69"/>
      <c r="G34" s="69"/>
      <c r="H34" s="36"/>
      <c r="I34" s="36"/>
      <c r="J34" s="69"/>
      <c r="K34" s="69"/>
      <c r="L34" s="69"/>
      <c r="M34" s="69"/>
      <c r="N34" s="69"/>
    </row>
    <row r="35" ht="24" customHeight="1" spans="1:14">
      <c r="A35" s="59" t="s">
        <v>146</v>
      </c>
      <c r="B35" s="36"/>
      <c r="C35" s="69"/>
      <c r="D35" s="69"/>
      <c r="E35" s="69"/>
      <c r="F35" s="69"/>
      <c r="G35" s="69"/>
      <c r="H35" s="36"/>
      <c r="I35" s="36"/>
      <c r="J35" s="69"/>
      <c r="K35" s="69"/>
      <c r="L35" s="69"/>
      <c r="M35" s="69"/>
      <c r="N35" s="69"/>
    </row>
    <row r="36" customHeight="1" spans="1:14">
      <c r="A36" s="36" t="s">
        <v>147</v>
      </c>
      <c r="B36" s="36"/>
      <c r="C36" s="69"/>
      <c r="D36" s="69"/>
      <c r="E36" s="69"/>
      <c r="F36" s="69"/>
      <c r="G36" s="69"/>
      <c r="H36" s="36"/>
      <c r="I36" s="36"/>
      <c r="J36" s="69"/>
      <c r="K36" s="69"/>
      <c r="L36" s="69"/>
      <c r="M36" s="69"/>
      <c r="N36" s="69"/>
    </row>
    <row r="37" customHeight="1" spans="1:14">
      <c r="A37" s="36" t="s">
        <v>87</v>
      </c>
      <c r="B37" s="36"/>
      <c r="C37" s="69"/>
      <c r="D37" s="69"/>
      <c r="E37" s="69"/>
      <c r="F37" s="69"/>
      <c r="G37" s="69"/>
      <c r="H37" s="36"/>
      <c r="I37" s="36"/>
      <c r="J37" s="69"/>
      <c r="K37" s="69"/>
      <c r="L37" s="69"/>
      <c r="M37" s="69"/>
      <c r="N37" s="69"/>
    </row>
    <row r="38" customHeight="1" spans="1:14">
      <c r="A38" s="36" t="s">
        <v>148</v>
      </c>
      <c r="B38" s="36"/>
      <c r="C38" s="69"/>
      <c r="D38" s="69"/>
      <c r="E38" s="69"/>
      <c r="F38" s="69"/>
      <c r="G38" s="69"/>
      <c r="H38" s="36"/>
      <c r="I38" s="36"/>
      <c r="J38" s="69"/>
      <c r="K38" s="69"/>
      <c r="L38" s="69"/>
      <c r="M38" s="69"/>
      <c r="N38" s="69"/>
    </row>
    <row r="39" customHeight="1" spans="1:14">
      <c r="A39" s="60"/>
      <c r="B39" s="62"/>
      <c r="C39" s="70"/>
      <c r="D39" s="70"/>
      <c r="E39" s="70"/>
      <c r="F39" s="70"/>
      <c r="G39" s="70"/>
      <c r="H39" s="62"/>
      <c r="I39" s="62"/>
      <c r="J39" s="70"/>
      <c r="K39" s="70"/>
      <c r="L39" s="70"/>
      <c r="M39" s="70"/>
      <c r="N39" s="70"/>
    </row>
  </sheetData>
  <sheetProtection sheet="1"/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zoomScale="110" zoomScaleNormal="110" workbookViewId="0">
      <selection activeCell="D22" sqref="D22"/>
    </sheetView>
  </sheetViews>
  <sheetFormatPr defaultColWidth="8" defaultRowHeight="14.25" customHeight="1"/>
  <cols>
    <col min="1" max="1" width="10.1416666666667" style="24" customWidth="1"/>
    <col min="2" max="2" width="24.7083333333333" style="24" customWidth="1"/>
    <col min="3" max="3" width="17.1416666666667" style="24" customWidth="1"/>
    <col min="4" max="4" width="18.2833333333333" style="24" customWidth="1"/>
    <col min="5" max="5" width="0.283333333333333" style="24" customWidth="1"/>
    <col min="6" max="6" width="6.56666666666667" style="24" customWidth="1"/>
    <col min="7" max="7" width="29" style="24" customWidth="1"/>
    <col min="8" max="8" width="17.1416666666667" style="24" customWidth="1"/>
    <col min="9" max="9" width="18.2833333333333" style="24" customWidth="1"/>
  </cols>
  <sheetData>
    <row r="1" ht="49.5" customHeight="1" spans="1:9">
      <c r="A1" s="1" t="s">
        <v>149</v>
      </c>
      <c r="B1" s="1"/>
      <c r="C1" s="1"/>
      <c r="D1" s="1"/>
      <c r="E1" s="110"/>
      <c r="F1" s="1"/>
      <c r="G1" s="1"/>
      <c r="H1" s="1"/>
      <c r="I1" s="1"/>
    </row>
    <row r="2" ht="13.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150</v>
      </c>
    </row>
    <row r="4" ht="15" customHeight="1" spans="1:9">
      <c r="A4" s="42" t="s">
        <v>53</v>
      </c>
      <c r="B4" s="28" t="s">
        <v>54</v>
      </c>
      <c r="C4" s="54"/>
      <c r="D4" s="54"/>
      <c r="E4" s="54"/>
      <c r="F4" s="28"/>
      <c r="G4" s="55" t="s">
        <v>91</v>
      </c>
      <c r="H4" s="54"/>
      <c r="I4" s="42" t="s">
        <v>151</v>
      </c>
    </row>
    <row r="5" ht="15" customHeight="1" spans="1:9">
      <c r="A5" s="8" t="s">
        <v>56</v>
      </c>
      <c r="B5" s="8"/>
      <c r="C5" s="8" t="s">
        <v>152</v>
      </c>
      <c r="D5" s="8"/>
      <c r="E5" s="82"/>
      <c r="F5" s="8" t="s">
        <v>56</v>
      </c>
      <c r="G5" s="8"/>
      <c r="H5" s="8" t="s">
        <v>153</v>
      </c>
      <c r="I5" s="8"/>
    </row>
    <row r="6" ht="15" customHeight="1" spans="1:9">
      <c r="A6" s="8"/>
      <c r="B6" s="8"/>
      <c r="C6" s="8" t="s">
        <v>154</v>
      </c>
      <c r="D6" s="8" t="s">
        <v>155</v>
      </c>
      <c r="E6" s="105"/>
      <c r="F6" s="8"/>
      <c r="G6" s="8"/>
      <c r="H6" s="8" t="s">
        <v>154</v>
      </c>
      <c r="I6" s="8" t="s">
        <v>156</v>
      </c>
    </row>
    <row r="7" ht="15" customHeight="1" spans="1:9">
      <c r="A7" s="8" t="s">
        <v>59</v>
      </c>
      <c r="B7" s="16" t="s">
        <v>157</v>
      </c>
      <c r="C7" s="31"/>
      <c r="D7" s="111"/>
      <c r="E7" s="105"/>
      <c r="F7" s="8" t="s">
        <v>158</v>
      </c>
      <c r="G7" s="16" t="s">
        <v>159</v>
      </c>
      <c r="H7" s="31"/>
      <c r="I7" s="111"/>
    </row>
    <row r="8" ht="15" customHeight="1" spans="1:9">
      <c r="A8" s="8" t="s">
        <v>61</v>
      </c>
      <c r="B8" s="16" t="s">
        <v>160</v>
      </c>
      <c r="C8" s="31"/>
      <c r="D8" s="111"/>
      <c r="E8" s="105"/>
      <c r="F8" s="8" t="s">
        <v>161</v>
      </c>
      <c r="G8" s="16" t="s">
        <v>162</v>
      </c>
      <c r="H8" s="31"/>
      <c r="I8" s="47"/>
    </row>
    <row r="9" ht="15" customHeight="1" spans="1:9">
      <c r="A9" s="8" t="s">
        <v>63</v>
      </c>
      <c r="B9" s="16" t="s">
        <v>163</v>
      </c>
      <c r="C9" s="31"/>
      <c r="D9" s="111"/>
      <c r="E9" s="105"/>
      <c r="F9" s="8" t="s">
        <v>164</v>
      </c>
      <c r="G9" s="16" t="s">
        <v>165</v>
      </c>
      <c r="H9" s="31"/>
      <c r="I9" s="47"/>
    </row>
    <row r="10" ht="15" customHeight="1" spans="1:9">
      <c r="A10" s="8" t="s">
        <v>65</v>
      </c>
      <c r="B10" s="16" t="s">
        <v>166</v>
      </c>
      <c r="C10" s="31"/>
      <c r="D10" s="111"/>
      <c r="E10" s="105"/>
      <c r="F10" s="8" t="s">
        <v>167</v>
      </c>
      <c r="G10" s="16" t="s">
        <v>168</v>
      </c>
      <c r="H10" s="31"/>
      <c r="I10" s="47"/>
    </row>
    <row r="11" ht="15" customHeight="1" spans="1:9">
      <c r="A11" s="8" t="s">
        <v>67</v>
      </c>
      <c r="B11" s="16" t="s">
        <v>169</v>
      </c>
      <c r="C11" s="31"/>
      <c r="D11" s="111"/>
      <c r="E11" s="105"/>
      <c r="F11" s="8" t="s">
        <v>170</v>
      </c>
      <c r="G11" s="16" t="s">
        <v>171</v>
      </c>
      <c r="H11" s="31"/>
      <c r="I11" s="111"/>
    </row>
    <row r="12" ht="15" customHeight="1" spans="1:9">
      <c r="A12" s="8" t="s">
        <v>69</v>
      </c>
      <c r="B12" s="16"/>
      <c r="C12" s="16"/>
      <c r="D12" s="16"/>
      <c r="E12" s="105"/>
      <c r="F12" s="8" t="s">
        <v>172</v>
      </c>
      <c r="G12" s="16" t="s">
        <v>173</v>
      </c>
      <c r="H12" s="31"/>
      <c r="I12" s="111"/>
    </row>
    <row r="13" ht="15" customHeight="1" spans="1:9">
      <c r="A13" s="8" t="s">
        <v>71</v>
      </c>
      <c r="B13" s="16"/>
      <c r="C13" s="16"/>
      <c r="D13" s="16"/>
      <c r="E13" s="105"/>
      <c r="F13" s="8" t="s">
        <v>174</v>
      </c>
      <c r="G13" s="16"/>
      <c r="H13" s="16"/>
      <c r="I13" s="16"/>
    </row>
    <row r="14" ht="15" customHeight="1" spans="1:9">
      <c r="A14" s="8" t="s">
        <v>73</v>
      </c>
      <c r="B14" s="16"/>
      <c r="C14" s="16"/>
      <c r="D14" s="16"/>
      <c r="E14" s="105"/>
      <c r="F14" s="8" t="s">
        <v>175</v>
      </c>
      <c r="G14" s="16"/>
      <c r="H14" s="16"/>
      <c r="I14" s="16"/>
    </row>
    <row r="15" ht="15" customHeight="1" spans="1:9">
      <c r="A15" s="8" t="s">
        <v>75</v>
      </c>
      <c r="B15" s="16"/>
      <c r="C15" s="16"/>
      <c r="D15" s="16"/>
      <c r="E15" s="105"/>
      <c r="F15" s="8" t="s">
        <v>176</v>
      </c>
      <c r="G15" s="16"/>
      <c r="H15" s="16"/>
      <c r="I15" s="16"/>
    </row>
    <row r="16" ht="15" customHeight="1" spans="1:9">
      <c r="A16" s="8" t="s">
        <v>77</v>
      </c>
      <c r="B16" s="16"/>
      <c r="C16" s="16"/>
      <c r="D16" s="16"/>
      <c r="E16" s="105"/>
      <c r="F16" s="8" t="s">
        <v>177</v>
      </c>
      <c r="G16" s="16"/>
      <c r="H16" s="16"/>
      <c r="I16" s="16"/>
    </row>
    <row r="17" ht="15" customHeight="1" spans="1:9">
      <c r="A17" s="8" t="s">
        <v>79</v>
      </c>
      <c r="B17" s="16"/>
      <c r="C17" s="16"/>
      <c r="D17" s="16"/>
      <c r="E17" s="105"/>
      <c r="F17" s="8" t="s">
        <v>178</v>
      </c>
      <c r="G17" s="16"/>
      <c r="H17" s="16"/>
      <c r="I17" s="16"/>
    </row>
    <row r="18" ht="15" customHeight="1" spans="1:9">
      <c r="A18" s="8" t="s">
        <v>81</v>
      </c>
      <c r="B18" s="16"/>
      <c r="C18" s="16"/>
      <c r="D18" s="16"/>
      <c r="E18" s="105"/>
      <c r="F18" s="8" t="s">
        <v>179</v>
      </c>
      <c r="G18" s="16"/>
      <c r="H18" s="16"/>
      <c r="I18" s="16"/>
    </row>
    <row r="19" ht="15" customHeight="1" spans="1:9">
      <c r="A19" s="8" t="s">
        <v>83</v>
      </c>
      <c r="B19" s="16"/>
      <c r="C19" s="16"/>
      <c r="D19" s="16"/>
      <c r="E19" s="105"/>
      <c r="F19" s="8" t="s">
        <v>180</v>
      </c>
      <c r="G19" s="16"/>
      <c r="H19" s="16"/>
      <c r="I19" s="16"/>
    </row>
    <row r="20" ht="15" customHeight="1" spans="1:9">
      <c r="A20" s="8" t="s">
        <v>181</v>
      </c>
      <c r="B20" s="16"/>
      <c r="C20" s="16"/>
      <c r="D20" s="16"/>
      <c r="E20" s="105"/>
      <c r="F20" s="8" t="s">
        <v>182</v>
      </c>
      <c r="G20" s="16"/>
      <c r="H20" s="16"/>
      <c r="I20" s="16"/>
    </row>
    <row r="21" ht="15" customHeight="1" spans="1:9">
      <c r="A21" s="8" t="s">
        <v>183</v>
      </c>
      <c r="B21" s="16"/>
      <c r="C21" s="16"/>
      <c r="D21" s="16"/>
      <c r="E21" s="105"/>
      <c r="F21" s="8" t="s">
        <v>184</v>
      </c>
      <c r="G21" s="16"/>
      <c r="H21" s="16"/>
      <c r="I21" s="16"/>
    </row>
    <row r="22" ht="15" customHeight="1" spans="1:9">
      <c r="A22" s="8" t="s">
        <v>185</v>
      </c>
      <c r="B22" s="16"/>
      <c r="C22" s="16"/>
      <c r="D22" s="16"/>
      <c r="E22" s="105"/>
      <c r="F22" s="8" t="s">
        <v>186</v>
      </c>
      <c r="G22" s="16"/>
      <c r="H22" s="16"/>
      <c r="I22" s="16"/>
    </row>
    <row r="23" ht="15" customHeight="1" spans="1:9">
      <c r="A23" s="8" t="s">
        <v>187</v>
      </c>
      <c r="B23" s="16"/>
      <c r="C23" s="16"/>
      <c r="D23" s="16"/>
      <c r="E23" s="105"/>
      <c r="F23" s="8" t="s">
        <v>188</v>
      </c>
      <c r="G23" s="16"/>
      <c r="H23" s="16"/>
      <c r="I23" s="16"/>
    </row>
    <row r="24" ht="15" customHeight="1" spans="1:9">
      <c r="A24" s="8" t="s">
        <v>189</v>
      </c>
      <c r="B24" s="16"/>
      <c r="C24" s="16"/>
      <c r="D24" s="16"/>
      <c r="E24" s="105"/>
      <c r="F24" s="8" t="s">
        <v>190</v>
      </c>
      <c r="G24" s="16"/>
      <c r="H24" s="16"/>
      <c r="I24" s="16"/>
    </row>
    <row r="25" ht="15" customHeight="1" spans="1:9">
      <c r="A25" s="8" t="s">
        <v>191</v>
      </c>
      <c r="B25" s="16"/>
      <c r="C25" s="16"/>
      <c r="D25" s="16"/>
      <c r="E25" s="105"/>
      <c r="F25" s="8" t="s">
        <v>192</v>
      </c>
      <c r="G25" s="16"/>
      <c r="H25" s="16"/>
      <c r="I25" s="16"/>
    </row>
    <row r="26" ht="15" customHeight="1" spans="1:9">
      <c r="A26" s="8" t="s">
        <v>193</v>
      </c>
      <c r="B26" s="16"/>
      <c r="C26" s="16"/>
      <c r="D26" s="16"/>
      <c r="E26" s="105"/>
      <c r="F26" s="8" t="s">
        <v>194</v>
      </c>
      <c r="G26" s="16"/>
      <c r="H26" s="16"/>
      <c r="I26" s="16"/>
    </row>
    <row r="27" ht="15" customHeight="1" spans="1:9">
      <c r="A27" s="8" t="s">
        <v>195</v>
      </c>
      <c r="B27" s="16"/>
      <c r="C27" s="16"/>
      <c r="D27" s="16"/>
      <c r="E27" s="105"/>
      <c r="F27" s="8" t="s">
        <v>196</v>
      </c>
      <c r="G27" s="16"/>
      <c r="H27" s="16"/>
      <c r="I27" s="16"/>
    </row>
    <row r="28" ht="15" customHeight="1" spans="1:9">
      <c r="A28" s="8" t="s">
        <v>197</v>
      </c>
      <c r="B28" s="16"/>
      <c r="C28" s="16"/>
      <c r="D28" s="16"/>
      <c r="E28" s="105"/>
      <c r="F28" s="8" t="s">
        <v>198</v>
      </c>
      <c r="G28" s="16"/>
      <c r="H28" s="16"/>
      <c r="I28" s="16"/>
    </row>
    <row r="29" ht="15" customHeight="1" spans="1:9">
      <c r="A29" s="8" t="s">
        <v>199</v>
      </c>
      <c r="B29" s="16"/>
      <c r="C29" s="16"/>
      <c r="D29" s="16"/>
      <c r="E29" s="105"/>
      <c r="F29" s="8" t="s">
        <v>200</v>
      </c>
      <c r="G29" s="16"/>
      <c r="H29" s="16"/>
      <c r="I29" s="16"/>
    </row>
    <row r="30" ht="15" customHeight="1" spans="1:9">
      <c r="A30" s="8" t="s">
        <v>201</v>
      </c>
      <c r="B30" s="16"/>
      <c r="C30" s="16"/>
      <c r="D30" s="16"/>
      <c r="E30" s="44"/>
      <c r="F30" s="8" t="s">
        <v>202</v>
      </c>
      <c r="G30" s="16"/>
      <c r="H30" s="16"/>
      <c r="I30" s="16"/>
    </row>
    <row r="31" ht="15" customHeight="1" spans="1:9">
      <c r="A31" s="8" t="s">
        <v>203</v>
      </c>
      <c r="B31" s="8" t="s">
        <v>204</v>
      </c>
      <c r="C31" s="18">
        <f>C7+C8+C10+C11</f>
        <v>0</v>
      </c>
      <c r="D31" s="111"/>
      <c r="E31" s="8"/>
      <c r="F31" s="8" t="s">
        <v>205</v>
      </c>
      <c r="G31" s="8" t="s">
        <v>204</v>
      </c>
      <c r="H31" s="18">
        <f>H7+H8+H9+H10+H11+H12</f>
        <v>0</v>
      </c>
      <c r="I31" s="111"/>
    </row>
    <row r="32" ht="13.5" customHeight="1" spans="1:9">
      <c r="A32" s="57" t="s">
        <v>206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7" customHeight="1" spans="1:9">
      <c r="A37" s="62"/>
      <c r="B37" s="62"/>
      <c r="C37" s="70"/>
      <c r="D37" s="62"/>
      <c r="E37" s="62"/>
      <c r="F37" s="62"/>
      <c r="G37" s="62"/>
      <c r="H37" s="70"/>
      <c r="I37" s="62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120" zoomScaleNormal="120" workbookViewId="0">
      <selection activeCell="D16" sqref="D16"/>
    </sheetView>
  </sheetViews>
  <sheetFormatPr defaultColWidth="8" defaultRowHeight="14.25" customHeight="1" outlineLevelCol="3"/>
  <cols>
    <col min="1" max="1" width="11.2833333333333" style="24" customWidth="1"/>
    <col min="2" max="2" width="38.425" style="24" customWidth="1"/>
    <col min="3" max="3" width="25.2833333333333" style="24" customWidth="1"/>
    <col min="4" max="4" width="27.5666666666667" style="24" customWidth="1"/>
  </cols>
  <sheetData>
    <row r="1" ht="55.5" customHeight="1" spans="1:4">
      <c r="A1" s="1" t="s">
        <v>207</v>
      </c>
      <c r="B1" s="1"/>
      <c r="C1" s="1"/>
      <c r="D1" s="1"/>
    </row>
    <row r="2" ht="0.75" customHeight="1" spans="1:4">
      <c r="A2" s="65"/>
      <c r="B2" s="65"/>
      <c r="C2" s="61"/>
      <c r="D2" s="108"/>
    </row>
    <row r="3" ht="15" customHeight="1" spans="1:4">
      <c r="A3" s="36"/>
      <c r="B3" s="36"/>
      <c r="C3" s="36"/>
      <c r="D3" s="27" t="s">
        <v>208</v>
      </c>
    </row>
    <row r="4" ht="15" customHeight="1" spans="1:4">
      <c r="A4" s="42" t="s">
        <v>53</v>
      </c>
      <c r="B4" s="28" t="s">
        <v>54</v>
      </c>
      <c r="C4" s="109">
        <v>45291</v>
      </c>
      <c r="D4" s="42" t="s">
        <v>55</v>
      </c>
    </row>
    <row r="5" ht="15" customHeight="1" spans="1:4">
      <c r="A5" s="8" t="s">
        <v>209</v>
      </c>
      <c r="B5" s="8"/>
      <c r="C5" s="8" t="s">
        <v>57</v>
      </c>
      <c r="D5" s="8" t="s">
        <v>58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SUM(C8:C12)</f>
        <v>77683572.26</v>
      </c>
      <c r="D7" s="18">
        <f t="shared" si="0"/>
        <v>94596445.52</v>
      </c>
    </row>
    <row r="8" ht="18.75" customHeight="1" spans="1:4">
      <c r="A8" s="8" t="s">
        <v>61</v>
      </c>
      <c r="B8" s="16" t="s">
        <v>62</v>
      </c>
      <c r="C8" s="31"/>
      <c r="D8" s="31"/>
    </row>
    <row r="9" ht="18.75" customHeight="1" spans="1:4">
      <c r="A9" s="8" t="s">
        <v>63</v>
      </c>
      <c r="B9" s="16" t="s">
        <v>64</v>
      </c>
      <c r="C9" s="31"/>
      <c r="D9" s="31"/>
    </row>
    <row r="10" ht="18.75" customHeight="1" spans="1:4">
      <c r="A10" s="8" t="s">
        <v>65</v>
      </c>
      <c r="B10" s="16" t="s">
        <v>66</v>
      </c>
      <c r="C10" s="31">
        <v>77683572.26</v>
      </c>
      <c r="D10" s="31">
        <v>94596445.52</v>
      </c>
    </row>
    <row r="11" ht="18.75" customHeight="1" spans="1:4">
      <c r="A11" s="8" t="s">
        <v>67</v>
      </c>
      <c r="B11" s="16" t="s">
        <v>68</v>
      </c>
      <c r="C11" s="31"/>
      <c r="D11" s="46">
        <f>其医暂2023nb06!H31</f>
        <v>0</v>
      </c>
    </row>
    <row r="12" ht="18.75" customHeight="1" spans="1:4">
      <c r="A12" s="8" t="s">
        <v>69</v>
      </c>
      <c r="B12" s="16" t="s">
        <v>70</v>
      </c>
      <c r="C12" s="31"/>
      <c r="D12" s="31">
        <v>0</v>
      </c>
    </row>
    <row r="13" ht="18.7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18.75" customHeight="1" spans="1:4">
      <c r="A14" s="8" t="s">
        <v>73</v>
      </c>
      <c r="B14" s="16" t="s">
        <v>74</v>
      </c>
      <c r="C14" s="31"/>
      <c r="D14" s="46">
        <f>其医暂2023nb06!C31</f>
        <v>0</v>
      </c>
    </row>
    <row r="15" ht="18.75" customHeight="1" spans="1:4">
      <c r="A15" s="8" t="s">
        <v>75</v>
      </c>
      <c r="B15" s="16" t="s">
        <v>210</v>
      </c>
      <c r="C15" s="31"/>
      <c r="D15" s="31"/>
    </row>
    <row r="16" ht="18.75" customHeight="1" spans="1:4">
      <c r="A16" s="8" t="s">
        <v>77</v>
      </c>
      <c r="B16" s="16" t="s">
        <v>78</v>
      </c>
      <c r="C16" s="18">
        <f t="shared" ref="C16:D16" si="2">SUM(C17:C20)</f>
        <v>77683572.26</v>
      </c>
      <c r="D16" s="18">
        <f t="shared" si="2"/>
        <v>94596445.52</v>
      </c>
    </row>
    <row r="17" ht="18.75" customHeight="1" spans="1:4">
      <c r="A17" s="8" t="s">
        <v>79</v>
      </c>
      <c r="B17" s="16" t="s">
        <v>211</v>
      </c>
      <c r="C17" s="46">
        <f>'其医收支2023nb05-1'!C18</f>
        <v>0</v>
      </c>
      <c r="D17" s="46">
        <f>'其医收支2023nb05-1'!F18</f>
        <v>0</v>
      </c>
    </row>
    <row r="18" ht="18.75" customHeight="1" spans="1:4">
      <c r="A18" s="8" t="s">
        <v>81</v>
      </c>
      <c r="B18" s="16" t="s">
        <v>212</v>
      </c>
      <c r="C18" s="46">
        <f>'其医收支2023nb05-1'!C30</f>
        <v>0</v>
      </c>
      <c r="D18" s="46">
        <f>'其医收支2023nb05-1'!F30</f>
        <v>0</v>
      </c>
    </row>
    <row r="19" ht="18.75" customHeight="1" spans="1:4">
      <c r="A19" s="8" t="s">
        <v>83</v>
      </c>
      <c r="B19" s="16" t="s">
        <v>213</v>
      </c>
      <c r="C19" s="46">
        <f>'其医收支2023nb05-2'!C17</f>
        <v>54459671.95</v>
      </c>
      <c r="D19" s="46">
        <f>'其医收支2023nb05-2'!F17</f>
        <v>69515421.32</v>
      </c>
    </row>
    <row r="20" ht="25.5" customHeight="1" spans="1:4">
      <c r="A20" s="8">
        <v>14</v>
      </c>
      <c r="B20" s="99" t="s">
        <v>214</v>
      </c>
      <c r="C20" s="46">
        <f>'其医收支2023nb05-2'!C31</f>
        <v>23223900.31</v>
      </c>
      <c r="D20" s="46">
        <f>'其医收支2023nb05-2'!F31</f>
        <v>25081024.2</v>
      </c>
    </row>
    <row r="21" ht="18.75" customHeight="1" spans="1:4">
      <c r="A21" s="36" t="s">
        <v>85</v>
      </c>
      <c r="B21" s="36"/>
      <c r="C21" s="36"/>
      <c r="D21" s="36"/>
    </row>
    <row r="22" ht="13.5" customHeight="1" spans="1:4">
      <c r="A22" s="36" t="s">
        <v>215</v>
      </c>
      <c r="B22" s="36"/>
      <c r="C22" s="36"/>
      <c r="D22" s="36"/>
    </row>
    <row r="23" ht="13.5" customHeight="1" spans="1:4">
      <c r="A23" s="36" t="s">
        <v>87</v>
      </c>
      <c r="B23" s="36"/>
      <c r="C23" s="36"/>
      <c r="D23" s="36"/>
    </row>
    <row r="24" ht="13.5" customHeight="1" spans="1:4">
      <c r="A24" s="36" t="s">
        <v>216</v>
      </c>
      <c r="B24" s="36"/>
      <c r="C24" s="36"/>
      <c r="D24" s="36"/>
    </row>
    <row r="25" ht="13.5" customHeight="1" spans="1:4">
      <c r="A25" s="62"/>
      <c r="B25" s="62"/>
      <c r="C25" s="62"/>
      <c r="D25" s="62"/>
    </row>
  </sheetData>
  <sheetProtection sheet="1"/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="95" zoomScaleNormal="95" workbookViewId="0">
      <selection activeCell="C8" sqref="C8"/>
    </sheetView>
  </sheetViews>
  <sheetFormatPr defaultColWidth="8" defaultRowHeight="14.25" customHeight="1" outlineLevelCol="5"/>
  <cols>
    <col min="1" max="1" width="11.8583333333333" style="24" customWidth="1"/>
    <col min="2" max="2" width="35.5666666666667" style="24" customWidth="1"/>
    <col min="3" max="3" width="23.5666666666667" style="24" customWidth="1"/>
    <col min="4" max="4" width="3.70833333333333" style="24" customWidth="1"/>
    <col min="5" max="5" width="31" style="24" customWidth="1"/>
    <col min="6" max="6" width="23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218</v>
      </c>
    </row>
    <row r="5" ht="15" customHeight="1" spans="1:6">
      <c r="A5" s="42" t="s">
        <v>53</v>
      </c>
      <c r="B5" s="28" t="s">
        <v>54</v>
      </c>
      <c r="C5" s="42"/>
      <c r="D5" s="42"/>
      <c r="E5" s="55" t="s">
        <v>91</v>
      </c>
      <c r="F5" s="42" t="s">
        <v>151</v>
      </c>
    </row>
    <row r="6" ht="21.7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1.75" customHeight="1" spans="1:6">
      <c r="A7" s="8" t="s">
        <v>59</v>
      </c>
      <c r="B7" s="16" t="s">
        <v>221</v>
      </c>
      <c r="C7" s="48" t="s">
        <v>112</v>
      </c>
      <c r="D7" s="8">
        <v>25</v>
      </c>
      <c r="E7" s="66" t="s">
        <v>221</v>
      </c>
      <c r="F7" s="48" t="s">
        <v>112</v>
      </c>
    </row>
    <row r="8" ht="21.75" customHeight="1" spans="1:6">
      <c r="A8" s="8" t="s">
        <v>61</v>
      </c>
      <c r="B8" s="16" t="s">
        <v>222</v>
      </c>
      <c r="C8" s="31"/>
      <c r="D8" s="8">
        <v>26</v>
      </c>
      <c r="E8" s="16" t="s">
        <v>223</v>
      </c>
      <c r="F8" s="18">
        <f>F9+F10+F11</f>
        <v>0</v>
      </c>
    </row>
    <row r="9" ht="21.75" customHeight="1" spans="1:6">
      <c r="A9" s="8" t="s">
        <v>63</v>
      </c>
      <c r="B9" s="16" t="s">
        <v>224</v>
      </c>
      <c r="C9" s="31"/>
      <c r="D9" s="8">
        <v>27</v>
      </c>
      <c r="E9" s="16" t="s">
        <v>225</v>
      </c>
      <c r="F9" s="31"/>
    </row>
    <row r="10" ht="21.75" customHeight="1" spans="1:6">
      <c r="A10" s="8" t="s">
        <v>65</v>
      </c>
      <c r="B10" s="16" t="s">
        <v>226</v>
      </c>
      <c r="C10" s="31"/>
      <c r="D10" s="8">
        <v>28</v>
      </c>
      <c r="E10" s="16" t="s">
        <v>227</v>
      </c>
      <c r="F10" s="31"/>
    </row>
    <row r="11" ht="21.75" customHeight="1" spans="1:6">
      <c r="A11" s="8" t="s">
        <v>67</v>
      </c>
      <c r="B11" s="16" t="s">
        <v>228</v>
      </c>
      <c r="C11" s="31"/>
      <c r="D11" s="8">
        <v>29</v>
      </c>
      <c r="E11" s="16" t="s">
        <v>229</v>
      </c>
      <c r="F11" s="31"/>
    </row>
    <row r="12" ht="21.75" customHeight="1" spans="1:6">
      <c r="A12" s="8">
        <v>6</v>
      </c>
      <c r="B12" s="16"/>
      <c r="C12" s="67"/>
      <c r="D12" s="8">
        <v>30</v>
      </c>
      <c r="E12" s="16" t="s">
        <v>230</v>
      </c>
      <c r="F12" s="31"/>
    </row>
    <row r="13" ht="21.75" customHeight="1" spans="1:6">
      <c r="A13" s="8">
        <v>7</v>
      </c>
      <c r="B13" s="71" t="s">
        <v>131</v>
      </c>
      <c r="C13" s="18">
        <f>C8+C9+C10+C11</f>
        <v>0</v>
      </c>
      <c r="D13" s="8">
        <v>31</v>
      </c>
      <c r="E13" s="71" t="s">
        <v>132</v>
      </c>
      <c r="F13" s="18">
        <f>F8+F12</f>
        <v>0</v>
      </c>
    </row>
    <row r="14" ht="21.75" customHeight="1" spans="1:6">
      <c r="A14" s="8">
        <v>8</v>
      </c>
      <c r="B14" s="16" t="s">
        <v>231</v>
      </c>
      <c r="C14" s="31"/>
      <c r="D14" s="8">
        <v>32</v>
      </c>
      <c r="E14" s="16" t="s">
        <v>232</v>
      </c>
      <c r="F14" s="31"/>
    </row>
    <row r="15" ht="21.75" customHeight="1" spans="1:6">
      <c r="A15" s="8">
        <v>9</v>
      </c>
      <c r="B15" s="16" t="s">
        <v>233</v>
      </c>
      <c r="C15" s="31"/>
      <c r="D15" s="8">
        <v>33</v>
      </c>
      <c r="E15" s="16" t="s">
        <v>234</v>
      </c>
      <c r="F15" s="31"/>
    </row>
    <row r="16" ht="21.75" customHeight="1" spans="1:6">
      <c r="A16" s="8">
        <v>10</v>
      </c>
      <c r="B16" s="71" t="s">
        <v>137</v>
      </c>
      <c r="C16" s="18">
        <f>C8+C9+C10+C11+C14+C15</f>
        <v>0</v>
      </c>
      <c r="D16" s="8">
        <v>34</v>
      </c>
      <c r="E16" s="71" t="s">
        <v>138</v>
      </c>
      <c r="F16" s="18">
        <f>F8+F12+F14+F15</f>
        <v>0</v>
      </c>
    </row>
    <row r="17" ht="21.75" customHeight="1" spans="1:6">
      <c r="A17" s="8">
        <v>11</v>
      </c>
      <c r="B17" s="16"/>
      <c r="C17" s="16"/>
      <c r="D17" s="8">
        <v>35</v>
      </c>
      <c r="E17" s="71" t="s">
        <v>139</v>
      </c>
      <c r="F17" s="18">
        <f>C16-F16</f>
        <v>0</v>
      </c>
    </row>
    <row r="18" ht="21.75" customHeight="1" spans="1:6">
      <c r="A18" s="8">
        <v>12</v>
      </c>
      <c r="B18" s="16" t="s">
        <v>235</v>
      </c>
      <c r="C18" s="31"/>
      <c r="D18" s="8">
        <v>36</v>
      </c>
      <c r="E18" s="16" t="s">
        <v>236</v>
      </c>
      <c r="F18" s="18">
        <f>(C16+C18)-F16</f>
        <v>0</v>
      </c>
    </row>
    <row r="19" ht="21.75" customHeight="1" spans="1:6">
      <c r="A19" s="8">
        <v>13</v>
      </c>
      <c r="B19" s="16"/>
      <c r="C19" s="67"/>
      <c r="D19" s="8">
        <v>37</v>
      </c>
      <c r="E19" s="8"/>
      <c r="F19" s="67"/>
    </row>
    <row r="20" ht="21.75" customHeight="1" spans="1:6">
      <c r="A20" s="8">
        <v>14</v>
      </c>
      <c r="B20" s="16" t="s">
        <v>237</v>
      </c>
      <c r="C20" s="48" t="s">
        <v>112</v>
      </c>
      <c r="D20" s="8">
        <v>38</v>
      </c>
      <c r="E20" s="16" t="s">
        <v>237</v>
      </c>
      <c r="F20" s="48" t="s">
        <v>112</v>
      </c>
    </row>
    <row r="21" ht="21.75" customHeight="1" spans="1:6">
      <c r="A21" s="8">
        <v>15</v>
      </c>
      <c r="B21" s="16" t="s">
        <v>238</v>
      </c>
      <c r="C21" s="31"/>
      <c r="D21" s="8">
        <v>39</v>
      </c>
      <c r="E21" s="16" t="s">
        <v>239</v>
      </c>
      <c r="F21" s="31"/>
    </row>
    <row r="22" ht="21.75" customHeight="1" spans="1:6">
      <c r="A22" s="8">
        <v>16</v>
      </c>
      <c r="B22" s="16" t="s">
        <v>224</v>
      </c>
      <c r="C22" s="31"/>
      <c r="D22" s="8">
        <v>40</v>
      </c>
      <c r="E22" s="16" t="s">
        <v>225</v>
      </c>
      <c r="F22" s="31"/>
    </row>
    <row r="23" ht="21.75" customHeight="1" spans="1:6">
      <c r="A23" s="8">
        <v>17</v>
      </c>
      <c r="B23" s="16" t="s">
        <v>226</v>
      </c>
      <c r="C23" s="31"/>
      <c r="D23" s="8">
        <v>41</v>
      </c>
      <c r="E23" s="16" t="s">
        <v>227</v>
      </c>
      <c r="F23" s="31"/>
    </row>
    <row r="24" ht="21.75" customHeight="1" spans="1:6">
      <c r="A24" s="8">
        <v>18</v>
      </c>
      <c r="B24" s="16" t="s">
        <v>228</v>
      </c>
      <c r="C24" s="31"/>
      <c r="D24" s="8">
        <v>42</v>
      </c>
      <c r="E24" s="16" t="s">
        <v>230</v>
      </c>
      <c r="F24" s="31"/>
    </row>
    <row r="25" ht="21.75" customHeight="1" spans="1:6">
      <c r="A25" s="8">
        <v>19</v>
      </c>
      <c r="B25" s="71" t="s">
        <v>131</v>
      </c>
      <c r="C25" s="18">
        <f>C21+C22+C23+C24</f>
        <v>0</v>
      </c>
      <c r="D25" s="8">
        <v>43</v>
      </c>
      <c r="E25" s="71" t="s">
        <v>132</v>
      </c>
      <c r="F25" s="18">
        <f>F21+F24</f>
        <v>0</v>
      </c>
    </row>
    <row r="26" ht="21.75" customHeight="1" spans="1:6">
      <c r="A26" s="8">
        <v>20</v>
      </c>
      <c r="B26" s="16" t="s">
        <v>231</v>
      </c>
      <c r="C26" s="31"/>
      <c r="D26" s="8">
        <v>44</v>
      </c>
      <c r="E26" s="16" t="s">
        <v>232</v>
      </c>
      <c r="F26" s="31"/>
    </row>
    <row r="27" ht="21.75" customHeight="1" spans="1:6">
      <c r="A27" s="8">
        <v>21</v>
      </c>
      <c r="B27" s="16" t="s">
        <v>233</v>
      </c>
      <c r="C27" s="31"/>
      <c r="D27" s="8">
        <v>45</v>
      </c>
      <c r="E27" s="16" t="s">
        <v>234</v>
      </c>
      <c r="F27" s="31"/>
    </row>
    <row r="28" ht="21.75" customHeight="1" spans="1:6">
      <c r="A28" s="8">
        <v>22</v>
      </c>
      <c r="B28" s="71" t="s">
        <v>137</v>
      </c>
      <c r="C28" s="18">
        <f>C21+C22+C23+C24+C26+C27</f>
        <v>0</v>
      </c>
      <c r="D28" s="8">
        <v>46</v>
      </c>
      <c r="E28" s="71" t="s">
        <v>138</v>
      </c>
      <c r="F28" s="18">
        <f>F21+F24+F26+F27</f>
        <v>0</v>
      </c>
    </row>
    <row r="29" ht="21.75" customHeight="1" spans="1:6">
      <c r="A29" s="8">
        <v>23</v>
      </c>
      <c r="B29" s="71"/>
      <c r="C29" s="71"/>
      <c r="D29" s="8">
        <v>47</v>
      </c>
      <c r="E29" s="71" t="s">
        <v>139</v>
      </c>
      <c r="F29" s="18">
        <f>C28-F28</f>
        <v>0</v>
      </c>
    </row>
    <row r="30" ht="21.75" customHeight="1" spans="1:6">
      <c r="A30" s="8">
        <v>24</v>
      </c>
      <c r="B30" s="16" t="s">
        <v>235</v>
      </c>
      <c r="C30" s="31"/>
      <c r="D30" s="8">
        <v>48</v>
      </c>
      <c r="E30" s="16" t="s">
        <v>236</v>
      </c>
      <c r="F30" s="18">
        <f>(C28+C30)-F28</f>
        <v>0</v>
      </c>
    </row>
    <row r="31" ht="13.5" customHeight="1" spans="1:6">
      <c r="A31" s="57" t="s">
        <v>240</v>
      </c>
      <c r="B31" s="57"/>
      <c r="C31" s="68"/>
      <c r="D31" s="57"/>
      <c r="E31" s="57"/>
      <c r="F31" s="68"/>
    </row>
    <row r="32" ht="13.5" customHeight="1" spans="1:6">
      <c r="A32" s="36" t="s">
        <v>241</v>
      </c>
      <c r="B32" s="36"/>
      <c r="C32" s="69"/>
      <c r="D32" s="36"/>
      <c r="E32" s="36"/>
      <c r="F32" s="69"/>
    </row>
    <row r="33" ht="13.5" customHeight="1" spans="1:6">
      <c r="A33" s="36" t="s">
        <v>87</v>
      </c>
      <c r="B33" s="36"/>
      <c r="C33" s="69"/>
      <c r="D33" s="36"/>
      <c r="E33" s="36"/>
      <c r="F33" s="69"/>
    </row>
    <row r="34" ht="13.5" customHeight="1" spans="1:6">
      <c r="A34" s="36" t="s">
        <v>242</v>
      </c>
      <c r="B34" s="36"/>
      <c r="C34" s="69"/>
      <c r="D34" s="36"/>
      <c r="E34" s="36"/>
      <c r="F34" s="69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zoomScale="88" zoomScaleNormal="88" workbookViewId="0">
      <selection activeCell="C8" sqref="C8"/>
    </sheetView>
  </sheetViews>
  <sheetFormatPr defaultColWidth="8" defaultRowHeight="14.25" customHeight="1" outlineLevelCol="5"/>
  <cols>
    <col min="1" max="1" width="10.7083333333333" style="24" customWidth="1"/>
    <col min="2" max="2" width="34.425" style="24" customWidth="1"/>
    <col min="3" max="3" width="21.5666666666667" style="24" customWidth="1"/>
    <col min="4" max="4" width="6.70833333333333" style="24" customWidth="1"/>
    <col min="5" max="5" width="38.8583333333333" style="24" customWidth="1"/>
    <col min="6" max="6" width="21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243</v>
      </c>
    </row>
    <row r="5" ht="15" customHeight="1" spans="1:6">
      <c r="A5" s="42" t="s">
        <v>244</v>
      </c>
      <c r="B5" s="28" t="s">
        <v>54</v>
      </c>
      <c r="C5" s="42"/>
      <c r="D5" s="28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3.25" customHeight="1" spans="1:6">
      <c r="A7" s="8">
        <v>1</v>
      </c>
      <c r="B7" s="16" t="s">
        <v>245</v>
      </c>
      <c r="C7" s="48" t="s">
        <v>112</v>
      </c>
      <c r="D7" s="8">
        <v>26</v>
      </c>
      <c r="E7" s="16" t="s">
        <v>245</v>
      </c>
      <c r="F7" s="48" t="s">
        <v>112</v>
      </c>
    </row>
    <row r="8" ht="23.25" customHeight="1" spans="1:6">
      <c r="A8" s="8">
        <v>2</v>
      </c>
      <c r="B8" s="16" t="s">
        <v>246</v>
      </c>
      <c r="C8" s="31">
        <v>24441208.27</v>
      </c>
      <c r="D8" s="8">
        <v>27</v>
      </c>
      <c r="E8" s="16" t="s">
        <v>247</v>
      </c>
      <c r="F8" s="31">
        <v>9376677.32</v>
      </c>
    </row>
    <row r="9" ht="23.25" customHeight="1" spans="1:6">
      <c r="A9" s="8">
        <v>3</v>
      </c>
      <c r="B9" s="16" t="s">
        <v>248</v>
      </c>
      <c r="C9" s="31"/>
      <c r="D9" s="8">
        <v>28</v>
      </c>
      <c r="E9" s="16" t="s">
        <v>225</v>
      </c>
      <c r="F9" s="31">
        <v>1288.96</v>
      </c>
    </row>
    <row r="10" ht="23.25" customHeight="1" spans="1:6">
      <c r="A10" s="8">
        <v>4</v>
      </c>
      <c r="B10" s="16" t="s">
        <v>249</v>
      </c>
      <c r="C10" s="31"/>
      <c r="D10" s="8">
        <v>29</v>
      </c>
      <c r="E10" s="16" t="s">
        <v>227</v>
      </c>
      <c r="F10" s="31">
        <v>9375388.36</v>
      </c>
    </row>
    <row r="11" ht="23.25" customHeight="1" spans="1:6">
      <c r="A11" s="8">
        <v>5</v>
      </c>
      <c r="B11" s="16" t="s">
        <v>250</v>
      </c>
      <c r="C11" s="31"/>
      <c r="D11" s="8">
        <v>30</v>
      </c>
      <c r="E11" s="16" t="s">
        <v>251</v>
      </c>
      <c r="F11" s="31">
        <v>8781.58</v>
      </c>
    </row>
    <row r="12" ht="23.25" customHeight="1" spans="1:6">
      <c r="A12" s="8">
        <v>6</v>
      </c>
      <c r="B12" s="71" t="s">
        <v>131</v>
      </c>
      <c r="C12" s="18">
        <f>C8+C9+C10+C11</f>
        <v>24441208.27</v>
      </c>
      <c r="D12" s="8">
        <v>31</v>
      </c>
      <c r="E12" s="71" t="s">
        <v>132</v>
      </c>
      <c r="F12" s="18">
        <f>F8+F11</f>
        <v>9385458.9</v>
      </c>
    </row>
    <row r="13" ht="23.25" customHeight="1" spans="1:6">
      <c r="A13" s="8">
        <v>7</v>
      </c>
      <c r="B13" s="16" t="s">
        <v>252</v>
      </c>
      <c r="C13" s="31"/>
      <c r="D13" s="8">
        <v>32</v>
      </c>
      <c r="E13" s="16" t="s">
        <v>253</v>
      </c>
      <c r="F13" s="31"/>
    </row>
    <row r="14" ht="23.25" customHeight="1" spans="1:6">
      <c r="A14" s="8">
        <v>8</v>
      </c>
      <c r="B14" s="16" t="s">
        <v>254</v>
      </c>
      <c r="C14" s="31"/>
      <c r="D14" s="8">
        <v>33</v>
      </c>
      <c r="E14" s="16" t="s">
        <v>255</v>
      </c>
      <c r="F14" s="31"/>
    </row>
    <row r="15" ht="23.25" customHeight="1" spans="1:6">
      <c r="A15" s="8">
        <v>9</v>
      </c>
      <c r="B15" s="71" t="s">
        <v>137</v>
      </c>
      <c r="C15" s="18">
        <f>C12+C13+C14</f>
        <v>24441208.27</v>
      </c>
      <c r="D15" s="8">
        <v>34</v>
      </c>
      <c r="E15" s="71" t="s">
        <v>138</v>
      </c>
      <c r="F15" s="18">
        <f>F12+F13+F14</f>
        <v>9385458.9</v>
      </c>
    </row>
    <row r="16" ht="23.25" customHeight="1" spans="1:6">
      <c r="A16" s="8">
        <v>10</v>
      </c>
      <c r="B16" s="16"/>
      <c r="C16" s="67"/>
      <c r="D16" s="8">
        <v>35</v>
      </c>
      <c r="E16" s="71" t="s">
        <v>139</v>
      </c>
      <c r="F16" s="18">
        <f>C15-F15</f>
        <v>15055749.37</v>
      </c>
    </row>
    <row r="17" ht="23.25" customHeight="1" spans="1:6">
      <c r="A17" s="8">
        <v>11</v>
      </c>
      <c r="B17" s="16" t="s">
        <v>256</v>
      </c>
      <c r="C17" s="31">
        <v>54459671.95</v>
      </c>
      <c r="D17" s="8">
        <v>36</v>
      </c>
      <c r="E17" s="16" t="s">
        <v>257</v>
      </c>
      <c r="F17" s="18">
        <f>C17+F16</f>
        <v>69515421.32</v>
      </c>
    </row>
    <row r="18" ht="23.25" customHeight="1" spans="1:6">
      <c r="A18" s="8">
        <v>12</v>
      </c>
      <c r="B18" s="16"/>
      <c r="C18" s="67"/>
      <c r="D18" s="8">
        <v>37</v>
      </c>
      <c r="E18" s="71"/>
      <c r="F18" s="67"/>
    </row>
    <row r="19" ht="23.25" customHeight="1" spans="1:6">
      <c r="A19" s="8">
        <v>13</v>
      </c>
      <c r="B19" s="99" t="s">
        <v>258</v>
      </c>
      <c r="C19" s="48" t="s">
        <v>112</v>
      </c>
      <c r="D19" s="8">
        <v>38</v>
      </c>
      <c r="E19" s="99" t="s">
        <v>258</v>
      </c>
      <c r="F19" s="48" t="s">
        <v>112</v>
      </c>
    </row>
    <row r="20" ht="23.25" customHeight="1" spans="1:6">
      <c r="A20" s="8">
        <v>14</v>
      </c>
      <c r="B20" s="16" t="s">
        <v>259</v>
      </c>
      <c r="C20" s="31">
        <v>7346055.54</v>
      </c>
      <c r="D20" s="8">
        <v>39</v>
      </c>
      <c r="E20" s="16" t="s">
        <v>260</v>
      </c>
      <c r="F20" s="18">
        <f>F21+F22+F23</f>
        <v>2065101.65</v>
      </c>
    </row>
    <row r="21" ht="23.25" customHeight="1" spans="1:6">
      <c r="A21" s="8">
        <v>15</v>
      </c>
      <c r="B21" s="16" t="s">
        <v>248</v>
      </c>
      <c r="C21" s="31"/>
      <c r="D21" s="8">
        <v>40</v>
      </c>
      <c r="E21" s="16" t="s">
        <v>225</v>
      </c>
      <c r="F21" s="31">
        <v>554280.48</v>
      </c>
    </row>
    <row r="22" ht="23.25" customHeight="1" spans="1:6">
      <c r="A22" s="8">
        <v>16</v>
      </c>
      <c r="B22" s="16" t="s">
        <v>249</v>
      </c>
      <c r="C22" s="31"/>
      <c r="D22" s="8">
        <v>41</v>
      </c>
      <c r="E22" s="16" t="s">
        <v>227</v>
      </c>
      <c r="F22" s="31">
        <v>1510821.17</v>
      </c>
    </row>
    <row r="23" ht="23.25" customHeight="1" spans="1:6">
      <c r="A23" s="8">
        <v>17</v>
      </c>
      <c r="B23" s="16" t="s">
        <v>250</v>
      </c>
      <c r="C23" s="31"/>
      <c r="D23" s="8">
        <v>42</v>
      </c>
      <c r="E23" s="16" t="s">
        <v>229</v>
      </c>
      <c r="F23" s="31"/>
    </row>
    <row r="24" ht="23.25" customHeight="1" spans="1:6">
      <c r="A24" s="8">
        <v>18</v>
      </c>
      <c r="B24" s="16"/>
      <c r="C24" s="67"/>
      <c r="D24" s="8">
        <v>43</v>
      </c>
      <c r="E24" s="16" t="s">
        <v>261</v>
      </c>
      <c r="F24" s="31">
        <v>3422880</v>
      </c>
    </row>
    <row r="25" ht="23.25" customHeight="1" spans="1:6">
      <c r="A25" s="8">
        <v>19</v>
      </c>
      <c r="B25" s="16"/>
      <c r="C25" s="67"/>
      <c r="D25" s="8">
        <v>44</v>
      </c>
      <c r="E25" s="16" t="s">
        <v>262</v>
      </c>
      <c r="F25" s="31">
        <v>950</v>
      </c>
    </row>
    <row r="26" ht="23.25" customHeight="1" spans="1:6">
      <c r="A26" s="8">
        <v>20</v>
      </c>
      <c r="B26" s="71" t="s">
        <v>131</v>
      </c>
      <c r="C26" s="18">
        <f>C20+C21+C22+C23</f>
        <v>7346055.54</v>
      </c>
      <c r="D26" s="8">
        <v>45</v>
      </c>
      <c r="E26" s="71" t="s">
        <v>132</v>
      </c>
      <c r="F26" s="18">
        <f>F20+F24+F25</f>
        <v>5488931.65</v>
      </c>
    </row>
    <row r="27" ht="23.25" customHeight="1" spans="1:6">
      <c r="A27" s="8">
        <v>21</v>
      </c>
      <c r="B27" s="16" t="s">
        <v>252</v>
      </c>
      <c r="C27" s="31"/>
      <c r="D27" s="8">
        <v>46</v>
      </c>
      <c r="E27" s="16" t="s">
        <v>253</v>
      </c>
      <c r="F27" s="31"/>
    </row>
    <row r="28" ht="23.25" customHeight="1" spans="1:6">
      <c r="A28" s="8">
        <v>22</v>
      </c>
      <c r="B28" s="16" t="s">
        <v>263</v>
      </c>
      <c r="C28" s="31"/>
      <c r="D28" s="8">
        <v>47</v>
      </c>
      <c r="E28" s="16" t="s">
        <v>255</v>
      </c>
      <c r="F28" s="31"/>
    </row>
    <row r="29" ht="23.25" customHeight="1" spans="1:6">
      <c r="A29" s="8">
        <v>23</v>
      </c>
      <c r="B29" s="71" t="s">
        <v>137</v>
      </c>
      <c r="C29" s="18">
        <f>C26+C27+C28</f>
        <v>7346055.54</v>
      </c>
      <c r="D29" s="8">
        <v>48</v>
      </c>
      <c r="E29" s="71" t="s">
        <v>138</v>
      </c>
      <c r="F29" s="18">
        <f>F20+F24+F25+F27+F28</f>
        <v>5488931.65</v>
      </c>
    </row>
    <row r="30" ht="23.25" customHeight="1" spans="1:6">
      <c r="A30" s="8">
        <v>24</v>
      </c>
      <c r="B30" s="71"/>
      <c r="C30" s="16"/>
      <c r="D30" s="8">
        <v>49</v>
      </c>
      <c r="E30" s="71" t="s">
        <v>139</v>
      </c>
      <c r="F30" s="18">
        <f>C29-F29</f>
        <v>1857123.89</v>
      </c>
    </row>
    <row r="31" ht="23.25" customHeight="1" spans="1:6">
      <c r="A31" s="8">
        <v>25</v>
      </c>
      <c r="B31" s="16" t="s">
        <v>256</v>
      </c>
      <c r="C31" s="31">
        <v>23223900.31</v>
      </c>
      <c r="D31" s="8">
        <v>50</v>
      </c>
      <c r="E31" s="16" t="s">
        <v>257</v>
      </c>
      <c r="F31" s="18">
        <f>(C29+C31)-F29</f>
        <v>25081024.2</v>
      </c>
    </row>
    <row r="32" ht="15.75" customHeight="1" spans="1:6">
      <c r="A32" s="57" t="s">
        <v>264</v>
      </c>
      <c r="B32" s="57"/>
      <c r="C32" s="68"/>
      <c r="D32" s="57"/>
      <c r="E32" s="57"/>
      <c r="F32" s="68"/>
    </row>
    <row r="33" ht="16.5" customHeight="1" spans="1:6">
      <c r="A33" s="36" t="s">
        <v>265</v>
      </c>
      <c r="B33" s="36"/>
      <c r="C33" s="69"/>
      <c r="D33" s="36"/>
      <c r="E33" s="36"/>
      <c r="F33" s="69"/>
    </row>
    <row r="34" ht="16.5" customHeight="1" spans="1:6">
      <c r="A34" s="36" t="s">
        <v>87</v>
      </c>
      <c r="B34" s="36"/>
      <c r="C34" s="69"/>
      <c r="D34" s="36"/>
      <c r="E34" s="36"/>
      <c r="F34" s="69"/>
    </row>
    <row r="35" ht="13.5" customHeight="1" spans="1:6">
      <c r="A35" s="36" t="s">
        <v>148</v>
      </c>
      <c r="B35" s="36"/>
      <c r="C35" s="69"/>
      <c r="D35" s="36"/>
      <c r="E35" s="36"/>
      <c r="F35" s="69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workbookViewId="0">
      <selection activeCell="C14" sqref="C14"/>
    </sheetView>
  </sheetViews>
  <sheetFormatPr defaultColWidth="8" defaultRowHeight="14.25" customHeight="1"/>
  <cols>
    <col min="1" max="1" width="10.5666666666667" style="24" customWidth="1"/>
    <col min="2" max="2" width="25.7083333333333" style="24" customWidth="1"/>
    <col min="3" max="3" width="17.1416666666667" style="24" customWidth="1"/>
    <col min="4" max="4" width="18.1416666666667" style="24" customWidth="1"/>
    <col min="5" max="5" width="0.283333333333333" style="24" customWidth="1"/>
    <col min="6" max="6" width="7.56666666666667" style="24" customWidth="1"/>
    <col min="7" max="7" width="27.5666666666667" style="24" customWidth="1"/>
    <col min="8" max="8" width="17.1416666666667" style="24" customWidth="1"/>
    <col min="9" max="9" width="18.1416666666667" style="24" customWidth="1"/>
  </cols>
  <sheetData>
    <row r="1" ht="37.5" customHeight="1" spans="1:9">
      <c r="A1" s="1" t="s">
        <v>266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267</v>
      </c>
    </row>
    <row r="4" ht="15" customHeight="1" spans="1:9">
      <c r="A4" s="42" t="s">
        <v>53</v>
      </c>
      <c r="B4" s="28" t="s">
        <v>54</v>
      </c>
      <c r="C4" s="54"/>
      <c r="D4" s="42" t="s">
        <v>91</v>
      </c>
      <c r="E4" s="42"/>
      <c r="F4" s="42"/>
      <c r="G4" s="28"/>
      <c r="H4" s="54"/>
      <c r="I4" s="42" t="s">
        <v>151</v>
      </c>
    </row>
    <row r="5" ht="15" customHeight="1" spans="1:9">
      <c r="A5" s="82"/>
      <c r="B5" s="8" t="s">
        <v>268</v>
      </c>
      <c r="C5" s="8"/>
      <c r="D5" s="8"/>
      <c r="E5" s="82"/>
      <c r="F5" s="82"/>
      <c r="G5" s="8" t="s">
        <v>269</v>
      </c>
      <c r="H5" s="8"/>
      <c r="I5" s="8"/>
    </row>
    <row r="6" ht="15" customHeight="1" spans="1:9">
      <c r="A6" s="44"/>
      <c r="B6" s="8" t="s">
        <v>56</v>
      </c>
      <c r="C6" s="8" t="s">
        <v>154</v>
      </c>
      <c r="D6" s="8" t="s">
        <v>155</v>
      </c>
      <c r="E6" s="105"/>
      <c r="F6" s="44"/>
      <c r="G6" s="8" t="s">
        <v>56</v>
      </c>
      <c r="H6" s="8" t="s">
        <v>154</v>
      </c>
      <c r="I6" s="8" t="s">
        <v>155</v>
      </c>
    </row>
    <row r="7" ht="15" customHeight="1" spans="1:9">
      <c r="A7" s="8" t="s">
        <v>59</v>
      </c>
      <c r="B7" s="16" t="s">
        <v>270</v>
      </c>
      <c r="C7" s="31"/>
      <c r="D7" s="106"/>
      <c r="E7" s="105"/>
      <c r="F7" s="8" t="s">
        <v>158</v>
      </c>
      <c r="G7" s="16" t="s">
        <v>159</v>
      </c>
      <c r="H7" s="31"/>
      <c r="I7" s="106"/>
    </row>
    <row r="8" ht="15" customHeight="1" spans="1:9">
      <c r="A8" s="8" t="s">
        <v>61</v>
      </c>
      <c r="B8" s="16" t="s">
        <v>271</v>
      </c>
      <c r="C8" s="31"/>
      <c r="D8" s="106"/>
      <c r="E8" s="105"/>
      <c r="F8" s="8" t="s">
        <v>161</v>
      </c>
      <c r="G8" s="16" t="s">
        <v>162</v>
      </c>
      <c r="H8" s="31"/>
      <c r="I8" s="107"/>
    </row>
    <row r="9" ht="15" customHeight="1" spans="1:9">
      <c r="A9" s="8" t="s">
        <v>63</v>
      </c>
      <c r="B9" s="16" t="s">
        <v>272</v>
      </c>
      <c r="C9" s="31"/>
      <c r="D9" s="107"/>
      <c r="E9" s="105"/>
      <c r="F9" s="8" t="s">
        <v>164</v>
      </c>
      <c r="G9" s="16" t="s">
        <v>273</v>
      </c>
      <c r="H9" s="31"/>
      <c r="I9" s="106"/>
    </row>
    <row r="10" ht="15" customHeight="1" spans="1:9">
      <c r="A10" s="8" t="s">
        <v>65</v>
      </c>
      <c r="B10" s="16" t="s">
        <v>274</v>
      </c>
      <c r="C10" s="31"/>
      <c r="D10" s="106"/>
      <c r="E10" s="105"/>
      <c r="F10" s="8" t="s">
        <v>167</v>
      </c>
      <c r="G10" s="16"/>
      <c r="H10" s="67"/>
      <c r="I10" s="8"/>
    </row>
    <row r="11" ht="15" customHeight="1" spans="1:9">
      <c r="A11" s="8" t="s">
        <v>67</v>
      </c>
      <c r="B11" s="16"/>
      <c r="C11" s="67"/>
      <c r="D11" s="8"/>
      <c r="E11" s="105"/>
      <c r="F11" s="8" t="s">
        <v>170</v>
      </c>
      <c r="G11" s="16"/>
      <c r="H11" s="67"/>
      <c r="I11" s="8"/>
    </row>
    <row r="12" ht="15" customHeight="1" spans="1:9">
      <c r="A12" s="8" t="s">
        <v>69</v>
      </c>
      <c r="B12" s="16"/>
      <c r="C12" s="67"/>
      <c r="D12" s="8"/>
      <c r="E12" s="105"/>
      <c r="F12" s="8" t="s">
        <v>172</v>
      </c>
      <c r="G12" s="16"/>
      <c r="H12" s="67"/>
      <c r="I12" s="8"/>
    </row>
    <row r="13" ht="15" customHeight="1" spans="1:9">
      <c r="A13" s="8" t="s">
        <v>71</v>
      </c>
      <c r="B13" s="16"/>
      <c r="C13" s="67"/>
      <c r="D13" s="8"/>
      <c r="E13" s="105"/>
      <c r="F13" s="8" t="s">
        <v>174</v>
      </c>
      <c r="G13" s="16"/>
      <c r="H13" s="67"/>
      <c r="I13" s="8"/>
    </row>
    <row r="14" ht="15" customHeight="1" spans="1:9">
      <c r="A14" s="8" t="s">
        <v>73</v>
      </c>
      <c r="B14" s="16"/>
      <c r="C14" s="67"/>
      <c r="D14" s="8"/>
      <c r="E14" s="105"/>
      <c r="F14" s="8" t="s">
        <v>175</v>
      </c>
      <c r="G14" s="16"/>
      <c r="H14" s="67"/>
      <c r="I14" s="8"/>
    </row>
    <row r="15" ht="15" customHeight="1" spans="1:9">
      <c r="A15" s="8" t="s">
        <v>75</v>
      </c>
      <c r="B15" s="16"/>
      <c r="C15" s="67"/>
      <c r="D15" s="8"/>
      <c r="E15" s="105"/>
      <c r="F15" s="8" t="s">
        <v>176</v>
      </c>
      <c r="G15" s="16"/>
      <c r="H15" s="67"/>
      <c r="I15" s="8"/>
    </row>
    <row r="16" ht="15" customHeight="1" spans="1:9">
      <c r="A16" s="8" t="s">
        <v>77</v>
      </c>
      <c r="B16" s="16"/>
      <c r="C16" s="67"/>
      <c r="D16" s="8"/>
      <c r="E16" s="105"/>
      <c r="F16" s="8" t="s">
        <v>177</v>
      </c>
      <c r="G16" s="16"/>
      <c r="H16" s="67"/>
      <c r="I16" s="8"/>
    </row>
    <row r="17" ht="15" customHeight="1" spans="1:9">
      <c r="A17" s="8" t="s">
        <v>79</v>
      </c>
      <c r="B17" s="16"/>
      <c r="C17" s="67"/>
      <c r="D17" s="8"/>
      <c r="E17" s="105"/>
      <c r="F17" s="8" t="s">
        <v>178</v>
      </c>
      <c r="G17" s="16"/>
      <c r="H17" s="67"/>
      <c r="I17" s="8"/>
    </row>
    <row r="18" ht="15" customHeight="1" spans="1:9">
      <c r="A18" s="8" t="s">
        <v>81</v>
      </c>
      <c r="B18" s="16"/>
      <c r="C18" s="67"/>
      <c r="D18" s="8"/>
      <c r="E18" s="105"/>
      <c r="F18" s="8" t="s">
        <v>179</v>
      </c>
      <c r="G18" s="16"/>
      <c r="H18" s="67"/>
      <c r="I18" s="8"/>
    </row>
    <row r="19" ht="15" customHeight="1" spans="1:9">
      <c r="A19" s="8" t="s">
        <v>83</v>
      </c>
      <c r="B19" s="16"/>
      <c r="C19" s="67"/>
      <c r="D19" s="8"/>
      <c r="E19" s="105"/>
      <c r="F19" s="8" t="s">
        <v>180</v>
      </c>
      <c r="G19" s="16"/>
      <c r="H19" s="67"/>
      <c r="I19" s="8"/>
    </row>
    <row r="20" ht="15" customHeight="1" spans="1:9">
      <c r="A20" s="8" t="s">
        <v>181</v>
      </c>
      <c r="B20" s="16"/>
      <c r="C20" s="67"/>
      <c r="D20" s="8"/>
      <c r="E20" s="105"/>
      <c r="F20" s="8" t="s">
        <v>182</v>
      </c>
      <c r="G20" s="16"/>
      <c r="H20" s="67"/>
      <c r="I20" s="8"/>
    </row>
    <row r="21" ht="15" customHeight="1" spans="1:9">
      <c r="A21" s="8" t="s">
        <v>183</v>
      </c>
      <c r="B21" s="16"/>
      <c r="C21" s="67"/>
      <c r="D21" s="8"/>
      <c r="E21" s="105"/>
      <c r="F21" s="8" t="s">
        <v>184</v>
      </c>
      <c r="G21" s="16"/>
      <c r="H21" s="67"/>
      <c r="I21" s="8"/>
    </row>
    <row r="22" ht="15" customHeight="1" spans="1:9">
      <c r="A22" s="8" t="s">
        <v>185</v>
      </c>
      <c r="B22" s="16"/>
      <c r="C22" s="67"/>
      <c r="D22" s="8"/>
      <c r="E22" s="105"/>
      <c r="F22" s="8" t="s">
        <v>186</v>
      </c>
      <c r="G22" s="16"/>
      <c r="H22" s="67"/>
      <c r="I22" s="8"/>
    </row>
    <row r="23" ht="15" customHeight="1" spans="1:9">
      <c r="A23" s="8" t="s">
        <v>187</v>
      </c>
      <c r="B23" s="16"/>
      <c r="C23" s="67"/>
      <c r="D23" s="8"/>
      <c r="E23" s="105"/>
      <c r="F23" s="8" t="s">
        <v>188</v>
      </c>
      <c r="G23" s="16"/>
      <c r="H23" s="67"/>
      <c r="I23" s="8"/>
    </row>
    <row r="24" ht="15" customHeight="1" spans="1:9">
      <c r="A24" s="8" t="s">
        <v>189</v>
      </c>
      <c r="B24" s="16"/>
      <c r="C24" s="67"/>
      <c r="D24" s="8"/>
      <c r="E24" s="105"/>
      <c r="F24" s="8" t="s">
        <v>190</v>
      </c>
      <c r="G24" s="16"/>
      <c r="H24" s="67"/>
      <c r="I24" s="8"/>
    </row>
    <row r="25" ht="15" customHeight="1" spans="1:9">
      <c r="A25" s="8" t="s">
        <v>191</v>
      </c>
      <c r="B25" s="16"/>
      <c r="C25" s="67"/>
      <c r="D25" s="8"/>
      <c r="E25" s="105"/>
      <c r="F25" s="8" t="s">
        <v>192</v>
      </c>
      <c r="G25" s="16"/>
      <c r="H25" s="67"/>
      <c r="I25" s="8"/>
    </row>
    <row r="26" ht="15" customHeight="1" spans="1:9">
      <c r="A26" s="8" t="s">
        <v>193</v>
      </c>
      <c r="B26" s="16"/>
      <c r="C26" s="67"/>
      <c r="D26" s="8"/>
      <c r="E26" s="105"/>
      <c r="F26" s="8" t="s">
        <v>194</v>
      </c>
      <c r="G26" s="16"/>
      <c r="H26" s="67"/>
      <c r="I26" s="8"/>
    </row>
    <row r="27" ht="15" customHeight="1" spans="1:9">
      <c r="A27" s="8" t="s">
        <v>195</v>
      </c>
      <c r="B27" s="16"/>
      <c r="C27" s="67"/>
      <c r="D27" s="8"/>
      <c r="E27" s="105"/>
      <c r="F27" s="8" t="s">
        <v>196</v>
      </c>
      <c r="G27" s="16"/>
      <c r="H27" s="67"/>
      <c r="I27" s="8"/>
    </row>
    <row r="28" ht="15" customHeight="1" spans="1:9">
      <c r="A28" s="8" t="s">
        <v>197</v>
      </c>
      <c r="B28" s="16"/>
      <c r="C28" s="67"/>
      <c r="D28" s="8"/>
      <c r="E28" s="105"/>
      <c r="F28" s="8" t="s">
        <v>198</v>
      </c>
      <c r="G28" s="16"/>
      <c r="H28" s="67"/>
      <c r="I28" s="8"/>
    </row>
    <row r="29" ht="15" customHeight="1" spans="1:9">
      <c r="A29" s="8" t="s">
        <v>199</v>
      </c>
      <c r="B29" s="16"/>
      <c r="C29" s="67"/>
      <c r="D29" s="8"/>
      <c r="E29" s="105"/>
      <c r="F29" s="8" t="s">
        <v>200</v>
      </c>
      <c r="G29" s="16"/>
      <c r="H29" s="67"/>
      <c r="I29" s="8"/>
    </row>
    <row r="30" ht="15" customHeight="1" spans="1:9">
      <c r="A30" s="8" t="s">
        <v>201</v>
      </c>
      <c r="B30" s="16"/>
      <c r="C30" s="67"/>
      <c r="D30" s="8"/>
      <c r="E30" s="44"/>
      <c r="F30" s="8" t="s">
        <v>202</v>
      </c>
      <c r="G30" s="16"/>
      <c r="H30" s="67"/>
      <c r="I30" s="8"/>
    </row>
    <row r="31" ht="15" customHeight="1" spans="1:9">
      <c r="A31" s="8" t="s">
        <v>203</v>
      </c>
      <c r="B31" s="8" t="s">
        <v>143</v>
      </c>
      <c r="C31" s="18">
        <f>C7+C8+C9+C10</f>
        <v>0</v>
      </c>
      <c r="D31" s="106"/>
      <c r="E31" s="8"/>
      <c r="F31" s="8" t="s">
        <v>205</v>
      </c>
      <c r="G31" s="8" t="s">
        <v>143</v>
      </c>
      <c r="H31" s="18">
        <f>H7+H8+H9</f>
        <v>0</v>
      </c>
      <c r="I31" s="106"/>
    </row>
    <row r="32" ht="13.5" customHeight="1" spans="1:9">
      <c r="A32" s="57" t="s">
        <v>275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5" customHeight="1" spans="2:10">
      <c r="B35" s="62"/>
      <c r="C35" s="62"/>
      <c r="D35" s="70"/>
      <c r="E35" s="62"/>
      <c r="F35" s="62"/>
      <c r="G35" s="62"/>
      <c r="H35" s="62"/>
      <c r="I35" s="70"/>
      <c r="J35" s="62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目录2023nb</vt:lpstr>
      <vt:lpstr>医疗资2023nb01</vt:lpstr>
      <vt:lpstr>医疗2023nb02</vt:lpstr>
      <vt:lpstr>医疗暂2023nb03</vt:lpstr>
      <vt:lpstr>其医资2023nb04</vt:lpstr>
      <vt:lpstr>其医收支2023nb05-1</vt:lpstr>
      <vt:lpstr>其医收支2023nb05-2</vt:lpstr>
      <vt:lpstr>其医暂2023nb06</vt:lpstr>
      <vt:lpstr>居民资2023nb07</vt:lpstr>
      <vt:lpstr>居民收支2023nb08</vt:lpstr>
      <vt:lpstr>居民医疗暂2023nb09</vt:lpstr>
      <vt:lpstr>封闭资2023nbf01</vt:lpstr>
      <vt:lpstr>封闭收支2023nbf02</vt:lpstr>
      <vt:lpstr>封闭其医收支2022nbf03-1</vt:lpstr>
      <vt:lpstr>封闭其医收支2022nbf03-2</vt:lpstr>
      <vt:lpstr>补充资料表一2023nbb01</vt:lpstr>
      <vt:lpstr>补充资料表二2023nbb02</vt:lpstr>
      <vt:lpstr>补充资料表三2023nbb03</vt:lpstr>
      <vt:lpstr>补充资料表四2023nbb04</vt:lpstr>
      <vt:lpstr>补充资料表五2023nbb05</vt:lpstr>
      <vt:lpstr>补充资料表六2023nbb06</vt:lpstr>
      <vt:lpstr>补充资料表七2023nbb07</vt:lpstr>
      <vt:lpstr>补充资料表八2023nbb08</vt:lpstr>
      <vt:lpstr>补充资料表九2023nbb09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</cp:lastModifiedBy>
  <dcterms:created xsi:type="dcterms:W3CDTF">2024-04-16T07:25:45Z</dcterms:created>
  <dcterms:modified xsi:type="dcterms:W3CDTF">2024-04-16T07:26:22Z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AE6AD7DB006E4340AC48285DC1BCAEAA_13</vt:lpwstr>
  </property>
  <property fmtid="{D5CDD505-2E9C-101B-9397-08002B2CF9AE}" pid="3" name="KSOProductBuildVer">
    <vt:lpwstr>2052-12.1.0.16729</vt:lpwstr>
  </property>
</Properties>
</file>