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7945" windowHeight="12255"/>
  </bookViews>
  <sheets>
    <sheet name="Sheet1" sheetId="1" r:id="rId1"/>
    <sheet name="Sheet2" sheetId="2" r:id="rId2"/>
  </sheets>
  <calcPr calcId="145621"/>
</workbook>
</file>

<file path=xl/calcChain.xml><?xml version="1.0" encoding="utf-8"?>
<calcChain xmlns="http://schemas.openxmlformats.org/spreadsheetml/2006/main">
  <c r="J16" i="2" l="1"/>
  <c r="H16" i="2"/>
  <c r="K16" i="2" s="1"/>
  <c r="E16" i="2"/>
  <c r="D16" i="2"/>
  <c r="K15" i="2"/>
  <c r="J15" i="2"/>
  <c r="H15" i="2"/>
  <c r="E15" i="2"/>
  <c r="D15" i="2"/>
  <c r="K14" i="2"/>
  <c r="J14" i="2"/>
  <c r="H14" i="2"/>
  <c r="E14" i="2"/>
  <c r="D14" i="2"/>
  <c r="J13" i="2"/>
  <c r="H13" i="2"/>
  <c r="K13" i="2" s="1"/>
  <c r="E13" i="2"/>
  <c r="D13" i="2"/>
  <c r="J12" i="2"/>
  <c r="K12" i="2" s="1"/>
  <c r="H12" i="2"/>
  <c r="E12" i="2"/>
  <c r="D12" i="2"/>
  <c r="J11" i="2"/>
  <c r="K11" i="2" s="1"/>
  <c r="H11" i="2"/>
  <c r="E11" i="2"/>
  <c r="D11" i="2"/>
  <c r="J10" i="2"/>
  <c r="H10" i="2"/>
  <c r="K10" i="2" s="1"/>
  <c r="E10" i="2"/>
  <c r="D10" i="2"/>
  <c r="J9" i="2"/>
  <c r="H9" i="2"/>
  <c r="K9" i="2" s="1"/>
  <c r="E9" i="2"/>
  <c r="D9" i="2"/>
  <c r="J8" i="2"/>
  <c r="H8" i="2"/>
  <c r="K8" i="2" s="1"/>
  <c r="E8" i="2"/>
  <c r="D8" i="2"/>
  <c r="K7" i="2"/>
  <c r="J7" i="2"/>
  <c r="H7" i="2"/>
  <c r="E7" i="2"/>
  <c r="D7" i="2"/>
  <c r="K6" i="2"/>
  <c r="J6" i="2"/>
  <c r="H6" i="2"/>
  <c r="E6" i="2"/>
  <c r="D6" i="2"/>
  <c r="J5" i="2"/>
  <c r="H5" i="2"/>
  <c r="K5" i="2" s="1"/>
  <c r="E5" i="2"/>
  <c r="D5" i="2"/>
  <c r="J4" i="2"/>
  <c r="H4" i="2"/>
  <c r="K4" i="2" s="1"/>
  <c r="E4" i="2"/>
  <c r="D4" i="2"/>
  <c r="J3" i="2"/>
  <c r="K3" i="2" s="1"/>
  <c r="H3" i="2"/>
  <c r="E3" i="2"/>
  <c r="D3" i="2"/>
  <c r="J22" i="1"/>
  <c r="H22" i="1"/>
  <c r="K22" i="1" s="1"/>
  <c r="E22" i="1"/>
  <c r="D22" i="1"/>
  <c r="J21" i="1"/>
  <c r="H21" i="1"/>
  <c r="K21" i="1" s="1"/>
  <c r="E21" i="1"/>
  <c r="D21" i="1"/>
  <c r="J20" i="1"/>
  <c r="H20" i="1"/>
  <c r="K20" i="1" s="1"/>
  <c r="E20" i="1"/>
  <c r="D20" i="1"/>
  <c r="K19" i="1"/>
  <c r="J19" i="1"/>
  <c r="H19" i="1"/>
  <c r="E19" i="1"/>
  <c r="D19" i="1"/>
  <c r="K18" i="1"/>
  <c r="J18" i="1"/>
  <c r="H18" i="1"/>
  <c r="E18" i="1"/>
  <c r="D18" i="1"/>
  <c r="J17" i="1"/>
  <c r="H17" i="1"/>
  <c r="K17" i="1" s="1"/>
  <c r="E17" i="1"/>
  <c r="D17" i="1"/>
  <c r="J16" i="1"/>
  <c r="H16" i="1"/>
  <c r="K16" i="1" s="1"/>
  <c r="E16" i="1"/>
  <c r="D16" i="1"/>
  <c r="J15" i="1"/>
  <c r="K15" i="1" s="1"/>
  <c r="H15" i="1"/>
  <c r="E15" i="1"/>
  <c r="D15" i="1"/>
  <c r="K14" i="1"/>
  <c r="J14" i="1"/>
  <c r="H14" i="1"/>
  <c r="E14" i="1"/>
  <c r="D14" i="1"/>
  <c r="J13" i="1"/>
  <c r="H13" i="1"/>
  <c r="K13" i="1" s="1"/>
  <c r="E13" i="1"/>
  <c r="D13" i="1"/>
  <c r="J12" i="1"/>
  <c r="H12" i="1"/>
  <c r="K12" i="1" s="1"/>
  <c r="E12" i="1"/>
  <c r="D12" i="1"/>
  <c r="K11" i="1"/>
  <c r="J11" i="1"/>
  <c r="H11" i="1"/>
  <c r="E11" i="1"/>
  <c r="D11" i="1"/>
  <c r="K10" i="1"/>
  <c r="J10" i="1"/>
  <c r="H10" i="1"/>
  <c r="E10" i="1"/>
  <c r="D10" i="1"/>
  <c r="J9" i="1"/>
  <c r="H9" i="1"/>
  <c r="K9" i="1" s="1"/>
  <c r="E9" i="1"/>
  <c r="D9" i="1"/>
  <c r="J8" i="1"/>
  <c r="H8" i="1"/>
  <c r="K8" i="1" s="1"/>
  <c r="D8" i="1"/>
  <c r="J7" i="1"/>
  <c r="H7" i="1"/>
  <c r="K7" i="1" s="1"/>
  <c r="E7" i="1"/>
  <c r="D7" i="1"/>
  <c r="C7" i="1"/>
  <c r="J6" i="1"/>
  <c r="H6" i="1"/>
  <c r="K6" i="1" s="1"/>
  <c r="E6" i="1"/>
  <c r="D6" i="1"/>
  <c r="J5" i="1"/>
  <c r="H5" i="1"/>
  <c r="K5" i="1" s="1"/>
  <c r="E5" i="1"/>
  <c r="D5" i="1"/>
  <c r="J4" i="1"/>
  <c r="H4" i="1"/>
  <c r="K4" i="1" s="1"/>
  <c r="E4" i="1"/>
  <c r="D4" i="1"/>
  <c r="K3" i="1"/>
  <c r="J3" i="1"/>
  <c r="H3" i="1"/>
  <c r="E3" i="1"/>
  <c r="D3" i="1"/>
</calcChain>
</file>

<file path=xl/sharedStrings.xml><?xml version="1.0" encoding="utf-8"?>
<sst xmlns="http://schemas.openxmlformats.org/spreadsheetml/2006/main" count="114" uniqueCount="38">
  <si>
    <t>伊金霍洛旗天骄创投运营有限公司招聘专业技术人员进入面试人员成绩汇总表</t>
  </si>
  <si>
    <t>序号</t>
  </si>
  <si>
    <t>岗位名称</t>
  </si>
  <si>
    <t>姓名</t>
  </si>
  <si>
    <t>准考证号</t>
  </si>
  <si>
    <t>性别</t>
  </si>
  <si>
    <t>抽签序号</t>
  </si>
  <si>
    <t>笔试原始成绩</t>
  </si>
  <si>
    <t>笔试原始成绩*60%</t>
  </si>
  <si>
    <t>面试原始成绩</t>
  </si>
  <si>
    <t>面试原始成绩*40%</t>
  </si>
  <si>
    <t>总成绩</t>
  </si>
  <si>
    <t>是否进入体检</t>
  </si>
  <si>
    <t>财务岗</t>
  </si>
  <si>
    <t>苏晓敏</t>
  </si>
  <si>
    <t>是</t>
  </si>
  <si>
    <t>王娇艳</t>
  </si>
  <si>
    <t>马静</t>
  </si>
  <si>
    <t>否</t>
  </si>
  <si>
    <t>张美玲</t>
  </si>
  <si>
    <t>王海燕</t>
  </si>
  <si>
    <t>女</t>
  </si>
  <si>
    <t>文秘岗</t>
  </si>
  <si>
    <t>陈雨</t>
  </si>
  <si>
    <t>阿茹恒</t>
  </si>
  <si>
    <t>高星宇</t>
  </si>
  <si>
    <t>田贺</t>
  </si>
  <si>
    <t>张璐</t>
  </si>
  <si>
    <t>刘慧</t>
  </si>
  <si>
    <t>魏振洋</t>
  </si>
  <si>
    <t>杨志英</t>
  </si>
  <si>
    <t>倪童</t>
  </si>
  <si>
    <t>周娜</t>
  </si>
  <si>
    <t>刘玲</t>
  </si>
  <si>
    <t>刘蓉</t>
  </si>
  <si>
    <t>项璐</t>
  </si>
  <si>
    <t>缺考</t>
  </si>
  <si>
    <t>李方馨</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</si>
</sst>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0.00_ "/>
  </numFmts>
  <fonts count="3" x14ac:knownFonts="1">
    <font>
      <sz val="11"/>
      <color theme="1"/>
      <name val="宋体"/>
      <charset val="134"/>
      <scheme val="minor"/>
    </font>
    <font>
      <sz val="16"/>
      <color theme="1"/>
      <name val="宋体"/>
      <charset val="134"/>
      <scheme val="minor"/>
    </font>
    <font>
      <sz val="9"/>
      <name val="宋体"/>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alignment vertical="center"/>
    </xf>
  </cellStyleXfs>
  <cellXfs count="8">
    <xf numFmtId="0" fontId="0" fillId="0" borderId="0" xfId="0">
      <alignment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ont="1" applyFill="1" applyBorder="1" applyAlignment="1">
      <alignment horizontal="center" vertical="center"/>
    </xf>
    <xf numFmtId="178" fontId="0" fillId="0" borderId="1" xfId="0" applyNumberFormat="1" applyFill="1" applyBorder="1" applyAlignment="1">
      <alignment horizontal="center" vertical="center"/>
    </xf>
    <xf numFmtId="0" fontId="1" fillId="0" borderId="1" xfId="0" applyFont="1"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tabSelected="1" workbookViewId="0">
      <selection activeCell="M22" sqref="M22"/>
    </sheetView>
  </sheetViews>
  <sheetFormatPr defaultColWidth="9" defaultRowHeight="21.95" customHeight="1" x14ac:dyDescent="0.15"/>
  <cols>
    <col min="1" max="1" width="5.5" style="1" customWidth="1"/>
    <col min="2" max="2" width="13.375" style="1" customWidth="1"/>
    <col min="3" max="3" width="8.5" style="1" customWidth="1"/>
    <col min="4" max="4" width="13.75" style="1" customWidth="1"/>
    <col min="5" max="5" width="6.75" style="1" customWidth="1"/>
    <col min="6" max="6" width="10" style="1" customWidth="1"/>
    <col min="7" max="7" width="13.625" style="1" customWidth="1"/>
    <col min="8" max="8" width="17.375" style="1" customWidth="1"/>
    <col min="9" max="9" width="12.875" style="1" customWidth="1"/>
    <col min="10" max="10" width="17.375" style="1" customWidth="1"/>
    <col min="11" max="11" width="10.75" style="1" customWidth="1"/>
    <col min="12" max="12" width="17.625" style="1" customWidth="1"/>
    <col min="13" max="16384" width="9" style="1"/>
  </cols>
  <sheetData>
    <row r="1" spans="1:12" ht="32.1" customHeight="1" x14ac:dyDescent="0.15">
      <c r="A1" s="7" t="s">
        <v>0</v>
      </c>
      <c r="B1" s="7"/>
      <c r="C1" s="7"/>
      <c r="D1" s="7"/>
      <c r="E1" s="7"/>
      <c r="F1" s="7"/>
      <c r="G1" s="7"/>
      <c r="H1" s="7"/>
      <c r="I1" s="7"/>
      <c r="J1" s="7"/>
      <c r="K1" s="7"/>
      <c r="L1" s="7"/>
    </row>
    <row r="2" spans="1:12" s="2" customFormat="1" ht="21.95" customHeight="1" x14ac:dyDescent="0.15">
      <c r="A2" s="3" t="s">
        <v>1</v>
      </c>
      <c r="B2" s="3" t="s">
        <v>2</v>
      </c>
      <c r="C2" s="3" t="s">
        <v>3</v>
      </c>
      <c r="D2" s="3" t="s">
        <v>4</v>
      </c>
      <c r="E2" s="3" t="s">
        <v>5</v>
      </c>
      <c r="F2" s="3" t="s">
        <v>6</v>
      </c>
      <c r="G2" s="3" t="s">
        <v>7</v>
      </c>
      <c r="H2" s="3" t="s">
        <v>8</v>
      </c>
      <c r="I2" s="3" t="s">
        <v>9</v>
      </c>
      <c r="J2" s="3" t="s">
        <v>10</v>
      </c>
      <c r="K2" s="5" t="s">
        <v>11</v>
      </c>
      <c r="L2" s="5" t="s">
        <v>12</v>
      </c>
    </row>
    <row r="3" spans="1:12" ht="21.95" customHeight="1" x14ac:dyDescent="0.15">
      <c r="A3" s="4">
        <v>1</v>
      </c>
      <c r="B3" s="4" t="s">
        <v>13</v>
      </c>
      <c r="C3" s="4" t="s">
        <v>14</v>
      </c>
      <c r="D3" s="5" t="str">
        <f>"23101010107"</f>
        <v>23101010107</v>
      </c>
      <c r="E3" s="5" t="str">
        <f t="shared" ref="E3:E7" si="0">"女"</f>
        <v>女</v>
      </c>
      <c r="F3" s="4">
        <v>2</v>
      </c>
      <c r="G3" s="4">
        <v>68.3</v>
      </c>
      <c r="H3" s="6">
        <f t="shared" ref="H3:H22" si="1">G3*0.6</f>
        <v>40.98</v>
      </c>
      <c r="I3" s="4">
        <v>86.33</v>
      </c>
      <c r="J3" s="6">
        <f t="shared" ref="J3:J22" si="2">I3*0.4</f>
        <v>34.532000000000004</v>
      </c>
      <c r="K3" s="6">
        <f>H3+J3</f>
        <v>75.512</v>
      </c>
      <c r="L3" s="4" t="s">
        <v>15</v>
      </c>
    </row>
    <row r="4" spans="1:12" ht="21.95" customHeight="1" x14ac:dyDescent="0.15">
      <c r="A4" s="4">
        <v>2</v>
      </c>
      <c r="B4" s="4" t="s">
        <v>13</v>
      </c>
      <c r="C4" s="4" t="s">
        <v>16</v>
      </c>
      <c r="D4" s="5" t="str">
        <f>"23101010104"</f>
        <v>23101010104</v>
      </c>
      <c r="E4" s="5" t="str">
        <f t="shared" si="0"/>
        <v>女</v>
      </c>
      <c r="F4" s="4">
        <v>3</v>
      </c>
      <c r="G4" s="4">
        <v>63.8</v>
      </c>
      <c r="H4" s="6">
        <f t="shared" si="1"/>
        <v>38.279999999999994</v>
      </c>
      <c r="I4" s="4">
        <v>79</v>
      </c>
      <c r="J4" s="6">
        <f t="shared" si="2"/>
        <v>31.6</v>
      </c>
      <c r="K4" s="6">
        <f t="shared" ref="K4:K22" si="3">H4+J4</f>
        <v>69.88</v>
      </c>
      <c r="L4" s="4" t="s">
        <v>15</v>
      </c>
    </row>
    <row r="5" spans="1:12" ht="21.95" customHeight="1" x14ac:dyDescent="0.15">
      <c r="A5" s="4">
        <v>3</v>
      </c>
      <c r="B5" s="4" t="s">
        <v>13</v>
      </c>
      <c r="C5" s="4" t="s">
        <v>17</v>
      </c>
      <c r="D5" s="5" t="str">
        <f>"23101010108"</f>
        <v>23101010108</v>
      </c>
      <c r="E5" s="5" t="str">
        <f t="shared" si="0"/>
        <v>女</v>
      </c>
      <c r="F5" s="4">
        <v>5</v>
      </c>
      <c r="G5" s="4">
        <v>62.5</v>
      </c>
      <c r="H5" s="6">
        <f t="shared" si="1"/>
        <v>37.5</v>
      </c>
      <c r="I5" s="4">
        <v>80</v>
      </c>
      <c r="J5" s="6">
        <f t="shared" si="2"/>
        <v>32</v>
      </c>
      <c r="K5" s="6">
        <f t="shared" si="3"/>
        <v>69.5</v>
      </c>
      <c r="L5" s="4" t="s">
        <v>18</v>
      </c>
    </row>
    <row r="6" spans="1:12" ht="21.95" customHeight="1" x14ac:dyDescent="0.15">
      <c r="A6" s="4">
        <v>4</v>
      </c>
      <c r="B6" s="4" t="s">
        <v>13</v>
      </c>
      <c r="C6" s="4" t="s">
        <v>19</v>
      </c>
      <c r="D6" s="5" t="str">
        <f>"23101010106"</f>
        <v>23101010106</v>
      </c>
      <c r="E6" s="5" t="str">
        <f t="shared" si="0"/>
        <v>女</v>
      </c>
      <c r="F6" s="4">
        <v>6</v>
      </c>
      <c r="G6" s="4">
        <v>61.9</v>
      </c>
      <c r="H6" s="6">
        <f t="shared" si="1"/>
        <v>37.14</v>
      </c>
      <c r="I6" s="4">
        <v>80.33</v>
      </c>
      <c r="J6" s="6">
        <f t="shared" si="2"/>
        <v>32.131999999999998</v>
      </c>
      <c r="K6" s="6">
        <f t="shared" si="3"/>
        <v>69.271999999999991</v>
      </c>
      <c r="L6" s="4" t="s">
        <v>18</v>
      </c>
    </row>
    <row r="7" spans="1:12" ht="21.95" customHeight="1" x14ac:dyDescent="0.15">
      <c r="A7" s="4">
        <v>5</v>
      </c>
      <c r="B7" s="4" t="s">
        <v>13</v>
      </c>
      <c r="C7" s="5" t="str">
        <f>"徐慧灵"</f>
        <v>徐慧灵</v>
      </c>
      <c r="D7" s="5" t="str">
        <f>"23101010109"</f>
        <v>23101010109</v>
      </c>
      <c r="E7" s="5" t="str">
        <f t="shared" si="0"/>
        <v>女</v>
      </c>
      <c r="F7" s="4">
        <v>1</v>
      </c>
      <c r="G7" s="4">
        <v>61.6</v>
      </c>
      <c r="H7" s="6">
        <f t="shared" si="1"/>
        <v>36.96</v>
      </c>
      <c r="I7" s="4">
        <v>78</v>
      </c>
      <c r="J7" s="6">
        <f t="shared" si="2"/>
        <v>31.200000000000003</v>
      </c>
      <c r="K7" s="6">
        <f t="shared" si="3"/>
        <v>68.16</v>
      </c>
      <c r="L7" s="4" t="s">
        <v>18</v>
      </c>
    </row>
    <row r="8" spans="1:12" ht="21.95" customHeight="1" x14ac:dyDescent="0.15">
      <c r="A8" s="4">
        <v>6</v>
      </c>
      <c r="B8" s="4" t="s">
        <v>13</v>
      </c>
      <c r="C8" s="5" t="s">
        <v>20</v>
      </c>
      <c r="D8" s="5" t="str">
        <f>"23101010121"</f>
        <v>23101010121</v>
      </c>
      <c r="E8" s="5" t="s">
        <v>21</v>
      </c>
      <c r="F8" s="4">
        <v>4</v>
      </c>
      <c r="G8" s="4">
        <v>58.7</v>
      </c>
      <c r="H8" s="6">
        <f t="shared" si="1"/>
        <v>35.22</v>
      </c>
      <c r="I8" s="4">
        <v>76.67</v>
      </c>
      <c r="J8" s="6">
        <f t="shared" si="2"/>
        <v>30.668000000000003</v>
      </c>
      <c r="K8" s="6">
        <f t="shared" si="3"/>
        <v>65.888000000000005</v>
      </c>
      <c r="L8" s="4" t="s">
        <v>18</v>
      </c>
    </row>
    <row r="9" spans="1:12" ht="21.95" customHeight="1" x14ac:dyDescent="0.15">
      <c r="A9" s="4">
        <v>7</v>
      </c>
      <c r="B9" s="4" t="s">
        <v>22</v>
      </c>
      <c r="C9" s="4" t="s">
        <v>23</v>
      </c>
      <c r="D9" s="5" t="str">
        <f>"23102010205"</f>
        <v>23102010205</v>
      </c>
      <c r="E9" s="5" t="str">
        <f t="shared" ref="E9:E13" si="4">"女"</f>
        <v>女</v>
      </c>
      <c r="F9" s="4">
        <v>16</v>
      </c>
      <c r="G9" s="4">
        <v>70.599999999999994</v>
      </c>
      <c r="H9" s="6">
        <f t="shared" si="1"/>
        <v>42.359999999999992</v>
      </c>
      <c r="I9" s="4">
        <v>84.67</v>
      </c>
      <c r="J9" s="6">
        <f t="shared" si="2"/>
        <v>33.868000000000002</v>
      </c>
      <c r="K9" s="6">
        <f t="shared" si="3"/>
        <v>76.227999999999994</v>
      </c>
      <c r="L9" s="4" t="s">
        <v>15</v>
      </c>
    </row>
    <row r="10" spans="1:12" ht="21.95" customHeight="1" x14ac:dyDescent="0.15">
      <c r="A10" s="4">
        <v>8</v>
      </c>
      <c r="B10" s="4" t="s">
        <v>22</v>
      </c>
      <c r="C10" s="4" t="s">
        <v>24</v>
      </c>
      <c r="D10" s="5" t="str">
        <f>"23102010216"</f>
        <v>23102010216</v>
      </c>
      <c r="E10" s="5" t="str">
        <f t="shared" si="4"/>
        <v>女</v>
      </c>
      <c r="F10" s="4">
        <v>20</v>
      </c>
      <c r="G10" s="4">
        <v>69.7</v>
      </c>
      <c r="H10" s="6">
        <f t="shared" si="1"/>
        <v>41.82</v>
      </c>
      <c r="I10" s="4">
        <v>84</v>
      </c>
      <c r="J10" s="6">
        <f t="shared" si="2"/>
        <v>33.6</v>
      </c>
      <c r="K10" s="6">
        <f t="shared" si="3"/>
        <v>75.42</v>
      </c>
      <c r="L10" s="4" t="s">
        <v>15</v>
      </c>
    </row>
    <row r="11" spans="1:12" ht="21.95" customHeight="1" x14ac:dyDescent="0.15">
      <c r="A11" s="4">
        <v>9</v>
      </c>
      <c r="B11" s="4" t="s">
        <v>22</v>
      </c>
      <c r="C11" s="4" t="s">
        <v>25</v>
      </c>
      <c r="D11" s="5" t="str">
        <f>"23102010204"</f>
        <v>23102010204</v>
      </c>
      <c r="E11" s="5" t="str">
        <f t="shared" ref="E11:E15" si="5">"男"</f>
        <v>男</v>
      </c>
      <c r="F11" s="4">
        <v>9</v>
      </c>
      <c r="G11" s="4">
        <v>67.400000000000006</v>
      </c>
      <c r="H11" s="6">
        <f t="shared" si="1"/>
        <v>40.440000000000005</v>
      </c>
      <c r="I11" s="4">
        <v>85.33</v>
      </c>
      <c r="J11" s="6">
        <f t="shared" si="2"/>
        <v>34.131999999999998</v>
      </c>
      <c r="K11" s="6">
        <f t="shared" si="3"/>
        <v>74.572000000000003</v>
      </c>
      <c r="L11" s="4" t="s">
        <v>15</v>
      </c>
    </row>
    <row r="12" spans="1:12" ht="21.95" customHeight="1" x14ac:dyDescent="0.15">
      <c r="A12" s="4">
        <v>10</v>
      </c>
      <c r="B12" s="4" t="s">
        <v>22</v>
      </c>
      <c r="C12" s="4" t="s">
        <v>26</v>
      </c>
      <c r="D12" s="5" t="str">
        <f>"23102010211"</f>
        <v>23102010211</v>
      </c>
      <c r="E12" s="5" t="str">
        <f t="shared" si="4"/>
        <v>女</v>
      </c>
      <c r="F12" s="4">
        <v>17</v>
      </c>
      <c r="G12" s="4">
        <v>68.2</v>
      </c>
      <c r="H12" s="6">
        <f t="shared" si="1"/>
        <v>40.92</v>
      </c>
      <c r="I12" s="4">
        <v>83.67</v>
      </c>
      <c r="J12" s="6">
        <f t="shared" si="2"/>
        <v>33.468000000000004</v>
      </c>
      <c r="K12" s="6">
        <f t="shared" si="3"/>
        <v>74.388000000000005</v>
      </c>
      <c r="L12" s="4" t="s">
        <v>15</v>
      </c>
    </row>
    <row r="13" spans="1:12" ht="21.95" customHeight="1" x14ac:dyDescent="0.15">
      <c r="A13" s="4">
        <v>11</v>
      </c>
      <c r="B13" s="4" t="s">
        <v>22</v>
      </c>
      <c r="C13" s="4" t="s">
        <v>27</v>
      </c>
      <c r="D13" s="5" t="str">
        <f>"23102010220"</f>
        <v>23102010220</v>
      </c>
      <c r="E13" s="5" t="str">
        <f t="shared" si="4"/>
        <v>女</v>
      </c>
      <c r="F13" s="4">
        <v>14</v>
      </c>
      <c r="G13" s="4">
        <v>66.7</v>
      </c>
      <c r="H13" s="6">
        <f t="shared" si="1"/>
        <v>40.020000000000003</v>
      </c>
      <c r="I13" s="4">
        <v>84.33</v>
      </c>
      <c r="J13" s="6">
        <f t="shared" si="2"/>
        <v>33.731999999999999</v>
      </c>
      <c r="K13" s="6">
        <f t="shared" si="3"/>
        <v>73.75200000000001</v>
      </c>
      <c r="L13" s="4" t="s">
        <v>15</v>
      </c>
    </row>
    <row r="14" spans="1:12" ht="21.95" customHeight="1" x14ac:dyDescent="0.15">
      <c r="A14" s="4">
        <v>12</v>
      </c>
      <c r="B14" s="4" t="s">
        <v>22</v>
      </c>
      <c r="C14" s="4" t="s">
        <v>28</v>
      </c>
      <c r="D14" s="5" t="str">
        <f>"23102010203"</f>
        <v>23102010203</v>
      </c>
      <c r="E14" s="5" t="str">
        <f t="shared" si="5"/>
        <v>男</v>
      </c>
      <c r="F14" s="4">
        <v>12</v>
      </c>
      <c r="G14" s="4">
        <v>67.3</v>
      </c>
      <c r="H14" s="6">
        <f t="shared" si="1"/>
        <v>40.379999999999995</v>
      </c>
      <c r="I14" s="4">
        <v>83.33</v>
      </c>
      <c r="J14" s="6">
        <f t="shared" si="2"/>
        <v>33.332000000000001</v>
      </c>
      <c r="K14" s="6">
        <f t="shared" si="3"/>
        <v>73.711999999999989</v>
      </c>
      <c r="L14" s="4" t="s">
        <v>15</v>
      </c>
    </row>
    <row r="15" spans="1:12" ht="21.95" customHeight="1" x14ac:dyDescent="0.15">
      <c r="A15" s="4">
        <v>13</v>
      </c>
      <c r="B15" s="4" t="s">
        <v>22</v>
      </c>
      <c r="C15" s="4" t="s">
        <v>29</v>
      </c>
      <c r="D15" s="5" t="str">
        <f>"23102010206"</f>
        <v>23102010206</v>
      </c>
      <c r="E15" s="5" t="str">
        <f t="shared" si="5"/>
        <v>男</v>
      </c>
      <c r="F15" s="4">
        <v>19</v>
      </c>
      <c r="G15" s="4">
        <v>66.5</v>
      </c>
      <c r="H15" s="6">
        <f t="shared" si="1"/>
        <v>39.9</v>
      </c>
      <c r="I15" s="4">
        <v>81.33</v>
      </c>
      <c r="J15" s="6">
        <f t="shared" si="2"/>
        <v>32.532000000000004</v>
      </c>
      <c r="K15" s="6">
        <f t="shared" si="3"/>
        <v>72.432000000000002</v>
      </c>
      <c r="L15" s="4" t="s">
        <v>15</v>
      </c>
    </row>
    <row r="16" spans="1:12" ht="21.95" customHeight="1" x14ac:dyDescent="0.15">
      <c r="A16" s="4">
        <v>14</v>
      </c>
      <c r="B16" s="4" t="s">
        <v>22</v>
      </c>
      <c r="C16" s="4" t="s">
        <v>30</v>
      </c>
      <c r="D16" s="5" t="str">
        <f>"23102010221"</f>
        <v>23102010221</v>
      </c>
      <c r="E16" s="5" t="str">
        <f t="shared" ref="E16:E22" si="6">"女"</f>
        <v>女</v>
      </c>
      <c r="F16" s="4">
        <v>8</v>
      </c>
      <c r="G16" s="4">
        <v>66.3</v>
      </c>
      <c r="H16" s="6">
        <f t="shared" si="1"/>
        <v>39.779999999999994</v>
      </c>
      <c r="I16" s="4">
        <v>81</v>
      </c>
      <c r="J16" s="6">
        <f t="shared" si="2"/>
        <v>32.4</v>
      </c>
      <c r="K16" s="6">
        <f t="shared" si="3"/>
        <v>72.179999999999993</v>
      </c>
      <c r="L16" s="4" t="s">
        <v>18</v>
      </c>
    </row>
    <row r="17" spans="1:12" ht="21.95" customHeight="1" x14ac:dyDescent="0.15">
      <c r="A17" s="4">
        <v>15</v>
      </c>
      <c r="B17" s="4" t="s">
        <v>22</v>
      </c>
      <c r="C17" s="4" t="s">
        <v>31</v>
      </c>
      <c r="D17" s="5" t="str">
        <f>"23102010218"</f>
        <v>23102010218</v>
      </c>
      <c r="E17" s="5" t="str">
        <f>"男"</f>
        <v>男</v>
      </c>
      <c r="F17" s="4">
        <v>15</v>
      </c>
      <c r="G17" s="4">
        <v>59</v>
      </c>
      <c r="H17" s="6">
        <f t="shared" si="1"/>
        <v>35.4</v>
      </c>
      <c r="I17" s="4">
        <v>79.67</v>
      </c>
      <c r="J17" s="6">
        <f t="shared" si="2"/>
        <v>31.868000000000002</v>
      </c>
      <c r="K17" s="6">
        <f t="shared" si="3"/>
        <v>67.268000000000001</v>
      </c>
      <c r="L17" s="4" t="s">
        <v>18</v>
      </c>
    </row>
    <row r="18" spans="1:12" ht="21.95" customHeight="1" x14ac:dyDescent="0.15">
      <c r="A18" s="4">
        <v>16</v>
      </c>
      <c r="B18" s="4" t="s">
        <v>22</v>
      </c>
      <c r="C18" s="4" t="s">
        <v>32</v>
      </c>
      <c r="D18" s="5" t="str">
        <f>"23102010201"</f>
        <v>23102010201</v>
      </c>
      <c r="E18" s="5" t="str">
        <f t="shared" si="6"/>
        <v>女</v>
      </c>
      <c r="F18" s="4">
        <v>7</v>
      </c>
      <c r="G18" s="4">
        <v>52.1</v>
      </c>
      <c r="H18" s="6">
        <f t="shared" si="1"/>
        <v>31.259999999999998</v>
      </c>
      <c r="I18" s="4">
        <v>80</v>
      </c>
      <c r="J18" s="6">
        <f t="shared" si="2"/>
        <v>32</v>
      </c>
      <c r="K18" s="6">
        <f t="shared" si="3"/>
        <v>63.26</v>
      </c>
      <c r="L18" s="4" t="s">
        <v>18</v>
      </c>
    </row>
    <row r="19" spans="1:12" ht="21.95" customHeight="1" x14ac:dyDescent="0.15">
      <c r="A19" s="4">
        <v>17</v>
      </c>
      <c r="B19" s="4" t="s">
        <v>22</v>
      </c>
      <c r="C19" s="4" t="s">
        <v>33</v>
      </c>
      <c r="D19" s="5" t="str">
        <f>"23102010219"</f>
        <v>23102010219</v>
      </c>
      <c r="E19" s="5" t="str">
        <f t="shared" si="6"/>
        <v>女</v>
      </c>
      <c r="F19" s="4">
        <v>10</v>
      </c>
      <c r="G19" s="4">
        <v>51.8</v>
      </c>
      <c r="H19" s="6">
        <f t="shared" si="1"/>
        <v>31.08</v>
      </c>
      <c r="I19" s="4">
        <v>78.33</v>
      </c>
      <c r="J19" s="6">
        <f t="shared" si="2"/>
        <v>31.332000000000001</v>
      </c>
      <c r="K19" s="6">
        <f t="shared" si="3"/>
        <v>62.411999999999999</v>
      </c>
      <c r="L19" s="4" t="s">
        <v>18</v>
      </c>
    </row>
    <row r="20" spans="1:12" ht="21.95" customHeight="1" x14ac:dyDescent="0.15">
      <c r="A20" s="4">
        <v>18</v>
      </c>
      <c r="B20" s="4" t="s">
        <v>22</v>
      </c>
      <c r="C20" s="4" t="s">
        <v>34</v>
      </c>
      <c r="D20" s="5" t="str">
        <f>"23102010214"</f>
        <v>23102010214</v>
      </c>
      <c r="E20" s="5" t="str">
        <f t="shared" si="6"/>
        <v>女</v>
      </c>
      <c r="F20" s="4">
        <v>18</v>
      </c>
      <c r="G20" s="4">
        <v>49.3</v>
      </c>
      <c r="H20" s="6">
        <f t="shared" si="1"/>
        <v>29.58</v>
      </c>
      <c r="I20" s="4">
        <v>77</v>
      </c>
      <c r="J20" s="6">
        <f t="shared" si="2"/>
        <v>30.8</v>
      </c>
      <c r="K20" s="6">
        <f t="shared" si="3"/>
        <v>60.379999999999995</v>
      </c>
      <c r="L20" s="4" t="s">
        <v>18</v>
      </c>
    </row>
    <row r="21" spans="1:12" ht="21.95" customHeight="1" x14ac:dyDescent="0.15">
      <c r="A21" s="4">
        <v>19</v>
      </c>
      <c r="B21" s="4" t="s">
        <v>22</v>
      </c>
      <c r="C21" s="4" t="s">
        <v>35</v>
      </c>
      <c r="D21" s="5" t="str">
        <f>"23102010212"</f>
        <v>23102010212</v>
      </c>
      <c r="E21" s="5" t="str">
        <f t="shared" si="6"/>
        <v>女</v>
      </c>
      <c r="F21" s="4">
        <v>13</v>
      </c>
      <c r="G21" s="4">
        <v>63.8</v>
      </c>
      <c r="H21" s="6">
        <f t="shared" si="1"/>
        <v>38.279999999999994</v>
      </c>
      <c r="I21" s="4">
        <v>0</v>
      </c>
      <c r="J21" s="6">
        <f t="shared" si="2"/>
        <v>0</v>
      </c>
      <c r="K21" s="6">
        <f t="shared" si="3"/>
        <v>38.279999999999994</v>
      </c>
      <c r="L21" s="4" t="s">
        <v>36</v>
      </c>
    </row>
    <row r="22" spans="1:12" ht="21.95" customHeight="1" x14ac:dyDescent="0.15">
      <c r="A22" s="4">
        <v>20</v>
      </c>
      <c r="B22" s="4" t="s">
        <v>22</v>
      </c>
      <c r="C22" s="4" t="s">
        <v>37</v>
      </c>
      <c r="D22" s="5" t="str">
        <f>"23102010222"</f>
        <v>23102010222</v>
      </c>
      <c r="E22" s="5" t="str">
        <f t="shared" si="6"/>
        <v>女</v>
      </c>
      <c r="F22" s="4">
        <v>11</v>
      </c>
      <c r="G22" s="4">
        <v>47.3</v>
      </c>
      <c r="H22" s="6">
        <f t="shared" si="1"/>
        <v>28.38</v>
      </c>
      <c r="I22" s="4">
        <v>0</v>
      </c>
      <c r="J22" s="6">
        <f t="shared" si="2"/>
        <v>0</v>
      </c>
      <c r="K22" s="6">
        <f t="shared" si="3"/>
        <v>28.38</v>
      </c>
      <c r="L22" s="4" t="s">
        <v>36</v>
      </c>
    </row>
  </sheetData>
  <sortState ref="A3:L8">
    <sortCondition descending="1" ref="K3:K8"/>
  </sortState>
  <mergeCells count="1">
    <mergeCell ref="A1:L1"/>
  </mergeCells>
  <phoneticPr fontId="2" type="noConversion"/>
  <pageMargins left="0.75" right="0.75" top="1" bottom="1" header="0.5" footer="0.5"/>
  <pageSetup paperSize="9" scale="5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A3" sqref="A3:L16"/>
    </sheetView>
  </sheetViews>
  <sheetFormatPr defaultColWidth="9" defaultRowHeight="21.95" customHeight="1" x14ac:dyDescent="0.15"/>
  <cols>
    <col min="1" max="1" width="5.5" style="1" customWidth="1"/>
    <col min="2" max="2" width="13.375" style="1" customWidth="1"/>
    <col min="3" max="3" width="8.5" style="1" customWidth="1"/>
    <col min="4" max="4" width="13.75" style="1" customWidth="1"/>
    <col min="5" max="5" width="6.75" style="1" customWidth="1"/>
    <col min="6" max="6" width="10" style="1" customWidth="1"/>
    <col min="7" max="7" width="13.625" style="1" customWidth="1"/>
    <col min="8" max="8" width="17.375" style="1" customWidth="1"/>
    <col min="9" max="9" width="12.875" style="1" customWidth="1"/>
    <col min="10" max="10" width="17.375" style="1" customWidth="1"/>
    <col min="11" max="11" width="10.75" style="1" customWidth="1"/>
    <col min="12" max="12" width="17.625" style="1" customWidth="1"/>
    <col min="13" max="16384" width="9" style="1"/>
  </cols>
  <sheetData>
    <row r="1" spans="1:12" ht="32.1" customHeight="1" x14ac:dyDescent="0.15">
      <c r="A1" s="7" t="s">
        <v>0</v>
      </c>
      <c r="B1" s="7"/>
      <c r="C1" s="7"/>
      <c r="D1" s="7"/>
      <c r="E1" s="7"/>
      <c r="F1" s="7"/>
      <c r="G1" s="7"/>
      <c r="H1" s="7"/>
      <c r="I1" s="7"/>
      <c r="J1" s="7"/>
      <c r="K1" s="7"/>
      <c r="L1" s="7"/>
    </row>
    <row r="2" spans="1:12" s="2" customFormat="1" ht="21.95" customHeight="1" x14ac:dyDescent="0.15">
      <c r="A2" s="3" t="s">
        <v>1</v>
      </c>
      <c r="B2" s="3" t="s">
        <v>2</v>
      </c>
      <c r="C2" s="3" t="s">
        <v>3</v>
      </c>
      <c r="D2" s="3" t="s">
        <v>4</v>
      </c>
      <c r="E2" s="3" t="s">
        <v>5</v>
      </c>
      <c r="F2" s="3" t="s">
        <v>6</v>
      </c>
      <c r="G2" s="3" t="s">
        <v>7</v>
      </c>
      <c r="H2" s="3" t="s">
        <v>8</v>
      </c>
      <c r="I2" s="3" t="s">
        <v>9</v>
      </c>
      <c r="J2" s="3" t="s">
        <v>10</v>
      </c>
      <c r="K2" s="5" t="s">
        <v>11</v>
      </c>
      <c r="L2" s="5" t="s">
        <v>12</v>
      </c>
    </row>
    <row r="3" spans="1:12" ht="21.95" customHeight="1" x14ac:dyDescent="0.15">
      <c r="A3" s="4">
        <v>7</v>
      </c>
      <c r="B3" s="4" t="s">
        <v>22</v>
      </c>
      <c r="C3" s="4" t="s">
        <v>23</v>
      </c>
      <c r="D3" s="5" t="str">
        <f>"23102010205"</f>
        <v>23102010205</v>
      </c>
      <c r="E3" s="5" t="str">
        <f t="shared" ref="E3:E4" si="0">"女"</f>
        <v>女</v>
      </c>
      <c r="F3" s="4">
        <v>16</v>
      </c>
      <c r="G3" s="4">
        <v>70.599999999999994</v>
      </c>
      <c r="H3" s="6">
        <f t="shared" ref="H3:H16" si="1">G3*0.6</f>
        <v>42.359999999999992</v>
      </c>
      <c r="I3" s="4">
        <v>84.67</v>
      </c>
      <c r="J3" s="6">
        <f t="shared" ref="J3:J16" si="2">I3*0.4</f>
        <v>33.868000000000002</v>
      </c>
      <c r="K3" s="6">
        <f t="shared" ref="K3:K16" si="3">H3+J3</f>
        <v>76.227999999999994</v>
      </c>
      <c r="L3" s="4"/>
    </row>
    <row r="4" spans="1:12" ht="21.95" customHeight="1" x14ac:dyDescent="0.15">
      <c r="A4" s="4">
        <v>8</v>
      </c>
      <c r="B4" s="4" t="s">
        <v>22</v>
      </c>
      <c r="C4" s="4" t="s">
        <v>24</v>
      </c>
      <c r="D4" s="5" t="str">
        <f>"23102010216"</f>
        <v>23102010216</v>
      </c>
      <c r="E4" s="5" t="str">
        <f t="shared" si="0"/>
        <v>女</v>
      </c>
      <c r="F4" s="4">
        <v>20</v>
      </c>
      <c r="G4" s="4">
        <v>69.7</v>
      </c>
      <c r="H4" s="6">
        <f t="shared" si="1"/>
        <v>41.82</v>
      </c>
      <c r="I4" s="4">
        <v>84</v>
      </c>
      <c r="J4" s="6">
        <f t="shared" si="2"/>
        <v>33.6</v>
      </c>
      <c r="K4" s="6">
        <f t="shared" si="3"/>
        <v>75.42</v>
      </c>
      <c r="L4" s="4"/>
    </row>
    <row r="5" spans="1:12" ht="21.95" customHeight="1" x14ac:dyDescent="0.15">
      <c r="A5" s="4">
        <v>10</v>
      </c>
      <c r="B5" s="4" t="s">
        <v>22</v>
      </c>
      <c r="C5" s="4" t="s">
        <v>25</v>
      </c>
      <c r="D5" s="5" t="str">
        <f>"23102010204"</f>
        <v>23102010204</v>
      </c>
      <c r="E5" s="5" t="str">
        <f>"男"</f>
        <v>男</v>
      </c>
      <c r="F5" s="4">
        <v>9</v>
      </c>
      <c r="G5" s="4">
        <v>67.400000000000006</v>
      </c>
      <c r="H5" s="6">
        <f t="shared" si="1"/>
        <v>40.440000000000005</v>
      </c>
      <c r="I5" s="4">
        <v>85.33</v>
      </c>
      <c r="J5" s="6">
        <f t="shared" si="2"/>
        <v>34.131999999999998</v>
      </c>
      <c r="K5" s="6">
        <f t="shared" si="3"/>
        <v>74.572000000000003</v>
      </c>
      <c r="L5" s="4"/>
    </row>
    <row r="6" spans="1:12" ht="21.95" customHeight="1" x14ac:dyDescent="0.15">
      <c r="A6" s="4">
        <v>9</v>
      </c>
      <c r="B6" s="4" t="s">
        <v>22</v>
      </c>
      <c r="C6" s="4" t="s">
        <v>26</v>
      </c>
      <c r="D6" s="5" t="str">
        <f>"23102010211"</f>
        <v>23102010211</v>
      </c>
      <c r="E6" s="5" t="str">
        <f>"女"</f>
        <v>女</v>
      </c>
      <c r="F6" s="4">
        <v>17</v>
      </c>
      <c r="G6" s="4">
        <v>68.2</v>
      </c>
      <c r="H6" s="6">
        <f t="shared" si="1"/>
        <v>40.92</v>
      </c>
      <c r="I6" s="4">
        <v>83.67</v>
      </c>
      <c r="J6" s="6">
        <f t="shared" si="2"/>
        <v>33.468000000000004</v>
      </c>
      <c r="K6" s="6">
        <f t="shared" si="3"/>
        <v>74.388000000000005</v>
      </c>
      <c r="L6" s="4"/>
    </row>
    <row r="7" spans="1:12" ht="21.95" customHeight="1" x14ac:dyDescent="0.15">
      <c r="A7" s="4">
        <v>12</v>
      </c>
      <c r="B7" s="4" t="s">
        <v>22</v>
      </c>
      <c r="C7" s="4" t="s">
        <v>27</v>
      </c>
      <c r="D7" s="5" t="str">
        <f>"23102010220"</f>
        <v>23102010220</v>
      </c>
      <c r="E7" s="5" t="str">
        <f>"女"</f>
        <v>女</v>
      </c>
      <c r="F7" s="4">
        <v>14</v>
      </c>
      <c r="G7" s="4">
        <v>66.7</v>
      </c>
      <c r="H7" s="6">
        <f t="shared" si="1"/>
        <v>40.020000000000003</v>
      </c>
      <c r="I7" s="4">
        <v>84.33</v>
      </c>
      <c r="J7" s="6">
        <f t="shared" si="2"/>
        <v>33.731999999999999</v>
      </c>
      <c r="K7" s="6">
        <f t="shared" si="3"/>
        <v>73.75200000000001</v>
      </c>
      <c r="L7" s="4"/>
    </row>
    <row r="8" spans="1:12" ht="21.95" customHeight="1" x14ac:dyDescent="0.15">
      <c r="A8" s="4">
        <v>11</v>
      </c>
      <c r="B8" s="4" t="s">
        <v>22</v>
      </c>
      <c r="C8" s="4" t="s">
        <v>28</v>
      </c>
      <c r="D8" s="5" t="str">
        <f>"23102010203"</f>
        <v>23102010203</v>
      </c>
      <c r="E8" s="5" t="str">
        <f>"男"</f>
        <v>男</v>
      </c>
      <c r="F8" s="4">
        <v>12</v>
      </c>
      <c r="G8" s="4">
        <v>67.3</v>
      </c>
      <c r="H8" s="6">
        <f t="shared" si="1"/>
        <v>40.379999999999995</v>
      </c>
      <c r="I8" s="4">
        <v>83.33</v>
      </c>
      <c r="J8" s="6">
        <f t="shared" si="2"/>
        <v>33.332000000000001</v>
      </c>
      <c r="K8" s="6">
        <f t="shared" si="3"/>
        <v>73.711999999999989</v>
      </c>
      <c r="L8" s="4"/>
    </row>
    <row r="9" spans="1:12" ht="21.95" customHeight="1" x14ac:dyDescent="0.15">
      <c r="A9" s="4">
        <v>13</v>
      </c>
      <c r="B9" s="4" t="s">
        <v>22</v>
      </c>
      <c r="C9" s="4" t="s">
        <v>29</v>
      </c>
      <c r="D9" s="5" t="str">
        <f>"23102010206"</f>
        <v>23102010206</v>
      </c>
      <c r="E9" s="5" t="str">
        <f>"男"</f>
        <v>男</v>
      </c>
      <c r="F9" s="4">
        <v>19</v>
      </c>
      <c r="G9" s="4">
        <v>66.5</v>
      </c>
      <c r="H9" s="6">
        <f t="shared" si="1"/>
        <v>39.9</v>
      </c>
      <c r="I9" s="4">
        <v>81.33</v>
      </c>
      <c r="J9" s="6">
        <f t="shared" si="2"/>
        <v>32.532000000000004</v>
      </c>
      <c r="K9" s="6">
        <f t="shared" si="3"/>
        <v>72.432000000000002</v>
      </c>
      <c r="L9" s="4"/>
    </row>
    <row r="10" spans="1:12" ht="21.95" customHeight="1" x14ac:dyDescent="0.15">
      <c r="A10" s="4">
        <v>14</v>
      </c>
      <c r="B10" s="4" t="s">
        <v>22</v>
      </c>
      <c r="C10" s="4" t="s">
        <v>30</v>
      </c>
      <c r="D10" s="5" t="str">
        <f>"23102010221"</f>
        <v>23102010221</v>
      </c>
      <c r="E10" s="5" t="str">
        <f>"女"</f>
        <v>女</v>
      </c>
      <c r="F10" s="4">
        <v>8</v>
      </c>
      <c r="G10" s="4">
        <v>66.3</v>
      </c>
      <c r="H10" s="6">
        <f t="shared" si="1"/>
        <v>39.779999999999994</v>
      </c>
      <c r="I10" s="4">
        <v>81</v>
      </c>
      <c r="J10" s="6">
        <f t="shared" si="2"/>
        <v>32.4</v>
      </c>
      <c r="K10" s="6">
        <f t="shared" si="3"/>
        <v>72.179999999999993</v>
      </c>
      <c r="L10" s="4"/>
    </row>
    <row r="11" spans="1:12" ht="21.95" customHeight="1" x14ac:dyDescent="0.15">
      <c r="A11" s="4">
        <v>16</v>
      </c>
      <c r="B11" s="4" t="s">
        <v>22</v>
      </c>
      <c r="C11" s="4" t="s">
        <v>31</v>
      </c>
      <c r="D11" s="5" t="str">
        <f>"23102010218"</f>
        <v>23102010218</v>
      </c>
      <c r="E11" s="5" t="str">
        <f>"男"</f>
        <v>男</v>
      </c>
      <c r="F11" s="4">
        <v>15</v>
      </c>
      <c r="G11" s="4">
        <v>59</v>
      </c>
      <c r="H11" s="6">
        <f t="shared" si="1"/>
        <v>35.4</v>
      </c>
      <c r="I11" s="4">
        <v>79.67</v>
      </c>
      <c r="J11" s="6">
        <f t="shared" si="2"/>
        <v>31.868000000000002</v>
      </c>
      <c r="K11" s="6">
        <f t="shared" si="3"/>
        <v>67.268000000000001</v>
      </c>
      <c r="L11" s="4"/>
    </row>
    <row r="12" spans="1:12" ht="21.95" customHeight="1" x14ac:dyDescent="0.15">
      <c r="A12" s="4">
        <v>17</v>
      </c>
      <c r="B12" s="4" t="s">
        <v>22</v>
      </c>
      <c r="C12" s="4" t="s">
        <v>32</v>
      </c>
      <c r="D12" s="5" t="str">
        <f>"23102010201"</f>
        <v>23102010201</v>
      </c>
      <c r="E12" s="5" t="str">
        <f>"女"</f>
        <v>女</v>
      </c>
      <c r="F12" s="4">
        <v>7</v>
      </c>
      <c r="G12" s="4">
        <v>52.1</v>
      </c>
      <c r="H12" s="6">
        <f t="shared" si="1"/>
        <v>31.259999999999998</v>
      </c>
      <c r="I12" s="4">
        <v>80</v>
      </c>
      <c r="J12" s="6">
        <f t="shared" si="2"/>
        <v>32</v>
      </c>
      <c r="K12" s="6">
        <f t="shared" si="3"/>
        <v>63.26</v>
      </c>
      <c r="L12" s="4"/>
    </row>
    <row r="13" spans="1:12" ht="21.95" customHeight="1" x14ac:dyDescent="0.15">
      <c r="A13" s="4">
        <v>18</v>
      </c>
      <c r="B13" s="4" t="s">
        <v>22</v>
      </c>
      <c r="C13" s="4" t="s">
        <v>33</v>
      </c>
      <c r="D13" s="5" t="str">
        <f>"23102010219"</f>
        <v>23102010219</v>
      </c>
      <c r="E13" s="5" t="str">
        <f>"女"</f>
        <v>女</v>
      </c>
      <c r="F13" s="4">
        <v>10</v>
      </c>
      <c r="G13" s="4">
        <v>51.8</v>
      </c>
      <c r="H13" s="6">
        <f t="shared" si="1"/>
        <v>31.08</v>
      </c>
      <c r="I13" s="4">
        <v>78.33</v>
      </c>
      <c r="J13" s="6">
        <f t="shared" si="2"/>
        <v>31.332000000000001</v>
      </c>
      <c r="K13" s="6">
        <f t="shared" si="3"/>
        <v>62.411999999999999</v>
      </c>
      <c r="L13" s="4"/>
    </row>
    <row r="14" spans="1:12" ht="21.95" customHeight="1" x14ac:dyDescent="0.15">
      <c r="A14" s="4">
        <v>19</v>
      </c>
      <c r="B14" s="4" t="s">
        <v>22</v>
      </c>
      <c r="C14" s="4" t="s">
        <v>34</v>
      </c>
      <c r="D14" s="5" t="str">
        <f>"23102010214"</f>
        <v>23102010214</v>
      </c>
      <c r="E14" s="5" t="str">
        <f>"女"</f>
        <v>女</v>
      </c>
      <c r="F14" s="4">
        <v>18</v>
      </c>
      <c r="G14" s="4">
        <v>49.3</v>
      </c>
      <c r="H14" s="6">
        <f t="shared" si="1"/>
        <v>29.58</v>
      </c>
      <c r="I14" s="4">
        <v>77</v>
      </c>
      <c r="J14" s="6">
        <f t="shared" si="2"/>
        <v>30.8</v>
      </c>
      <c r="K14" s="6">
        <f t="shared" si="3"/>
        <v>60.379999999999995</v>
      </c>
      <c r="L14" s="4"/>
    </row>
    <row r="15" spans="1:12" ht="21.95" customHeight="1" x14ac:dyDescent="0.15">
      <c r="A15" s="4">
        <v>15</v>
      </c>
      <c r="B15" s="4" t="s">
        <v>22</v>
      </c>
      <c r="C15" s="4" t="s">
        <v>35</v>
      </c>
      <c r="D15" s="5" t="str">
        <f>"23102010212"</f>
        <v>23102010212</v>
      </c>
      <c r="E15" s="5" t="str">
        <f>"女"</f>
        <v>女</v>
      </c>
      <c r="F15" s="4">
        <v>13</v>
      </c>
      <c r="G15" s="4">
        <v>63.8</v>
      </c>
      <c r="H15" s="6">
        <f t="shared" si="1"/>
        <v>38.279999999999994</v>
      </c>
      <c r="I15" s="4"/>
      <c r="J15" s="6">
        <f t="shared" si="2"/>
        <v>0</v>
      </c>
      <c r="K15" s="6">
        <f t="shared" si="3"/>
        <v>38.279999999999994</v>
      </c>
      <c r="L15" s="4"/>
    </row>
    <row r="16" spans="1:12" ht="21.95" customHeight="1" x14ac:dyDescent="0.15">
      <c r="A16" s="4">
        <v>20</v>
      </c>
      <c r="B16" s="4" t="s">
        <v>22</v>
      </c>
      <c r="C16" s="4" t="s">
        <v>37</v>
      </c>
      <c r="D16" s="5" t="str">
        <f>"23102010222"</f>
        <v>23102010222</v>
      </c>
      <c r="E16" s="5" t="str">
        <f>"女"</f>
        <v>女</v>
      </c>
      <c r="F16" s="4">
        <v>11</v>
      </c>
      <c r="G16" s="4">
        <v>47.3</v>
      </c>
      <c r="H16" s="6">
        <f t="shared" si="1"/>
        <v>28.38</v>
      </c>
      <c r="I16" s="4"/>
      <c r="J16" s="6">
        <f t="shared" si="2"/>
        <v>0</v>
      </c>
      <c r="K16" s="6">
        <f t="shared" si="3"/>
        <v>28.38</v>
      </c>
      <c r="L16" s="4"/>
    </row>
    <row r="17" spans="7:7" ht="21.95" customHeight="1" x14ac:dyDescent="0.15">
      <c r="G17" s="2"/>
    </row>
  </sheetData>
  <sortState ref="A3:L16">
    <sortCondition descending="1" ref="K3:K16"/>
  </sortState>
  <mergeCells count="1">
    <mergeCell ref="A1:L1"/>
  </mergeCells>
  <phoneticPr fontId="2"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伊金霍洛旗天骄创投运营有限公司(拟稿)</cp:lastModifiedBy>
  <dcterms:created xsi:type="dcterms:W3CDTF">2022-09-19T09:48:00Z</dcterms:created>
  <dcterms:modified xsi:type="dcterms:W3CDTF">2023-11-30T06:57:13Z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81A2E33AEFF84BBB89360CF382EA17CE</vt:lpwstr>
  </property>
  <property fmtid="{D5CDD505-2E9C-101B-9397-08002B2CF9AE}" pid="3" name="KSOProductBuildVer">
    <vt:lpwstr>2052-12.1.0.15712</vt:lpwstr>
  </property>
</Properties>
</file>