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<sst xmlns="http://schemas.openxmlformats.org/spreadsheetml/2006/main" count="142" uniqueCount="71">
  <si>
    <t xml:space="preserve">伊金霍洛旗面向社会公开招聘医疗卫生专业技术人员考试总成绩公示表 </t>
  </si>
  <si>
    <t>序号</t>
  </si>
  <si>
    <t>报考医院</t>
  </si>
  <si>
    <t>岗位
代码</t>
  </si>
  <si>
    <t>岗位名称</t>
  </si>
  <si>
    <t>姓名</t>
  </si>
  <si>
    <t>准考证号</t>
  </si>
  <si>
    <t>笔试
总成绩</t>
  </si>
  <si>
    <t>面试总成绩</t>
  </si>
  <si>
    <t>考试总成绩</t>
  </si>
  <si>
    <t>伊金霍洛旗人民医院（旗招镇用）</t>
  </si>
  <si>
    <t>蒙医岗位</t>
  </si>
  <si>
    <t>呼斯乐</t>
  </si>
  <si>
    <t>常青</t>
  </si>
  <si>
    <t>医学检验岗位</t>
  </si>
  <si>
    <t>郭轩敏</t>
  </si>
  <si>
    <t>赵青</t>
  </si>
  <si>
    <t>伊金霍洛旗妇幼保健计划生育服务中心</t>
  </si>
  <si>
    <t>食品营养与检验岗位
（在旗疾控中心工作）</t>
  </si>
  <si>
    <t>许超</t>
  </si>
  <si>
    <t>李嘉宇</t>
  </si>
  <si>
    <t>医院信息系统岗位</t>
  </si>
  <si>
    <t>穆佳乐</t>
  </si>
  <si>
    <t>王磊</t>
  </si>
  <si>
    <t>伊金霍洛旗人民医院（本院）</t>
  </si>
  <si>
    <t>医学影像岗位</t>
  </si>
  <si>
    <t>白燕芬</t>
  </si>
  <si>
    <t>孟瑶</t>
  </si>
  <si>
    <t>临床医学岗位</t>
  </si>
  <si>
    <t>强银芳</t>
  </si>
  <si>
    <t>希力木格</t>
  </si>
  <si>
    <t>乌日恒</t>
  </si>
  <si>
    <t>王旭</t>
  </si>
  <si>
    <t>珠拉</t>
  </si>
  <si>
    <t>郭浩</t>
  </si>
  <si>
    <t>张彦军</t>
  </si>
  <si>
    <t>王紫晗</t>
  </si>
  <si>
    <t>牛苡芙</t>
  </si>
  <si>
    <t>杨敏</t>
  </si>
  <si>
    <t>吴楠</t>
  </si>
  <si>
    <t>哈达</t>
  </si>
  <si>
    <t>白贝贝</t>
  </si>
  <si>
    <t>付若暄</t>
  </si>
  <si>
    <t>黄子华</t>
  </si>
  <si>
    <t>伊金霍洛旗教体局所属中小学和幼儿园</t>
  </si>
  <si>
    <t>校医岗位</t>
  </si>
  <si>
    <t>张乐</t>
  </si>
  <si>
    <t>倪慧楠</t>
  </si>
  <si>
    <t>耿建伟</t>
  </si>
  <si>
    <t>李浩</t>
  </si>
  <si>
    <t>刘鹏</t>
  </si>
  <si>
    <t>张娜</t>
  </si>
  <si>
    <t>伊金霍洛旗蒙医综合医院</t>
  </si>
  <si>
    <t>中医岗位</t>
  </si>
  <si>
    <t>王珊</t>
  </si>
  <si>
    <t>李翃</t>
  </si>
  <si>
    <t>王培成</t>
  </si>
  <si>
    <t>王一强</t>
  </si>
  <si>
    <t>呼佳</t>
  </si>
  <si>
    <t>药学岗位</t>
  </si>
  <si>
    <t>蒋小宇</t>
  </si>
  <si>
    <t>白富元</t>
  </si>
  <si>
    <t>药物制剂岗</t>
  </si>
  <si>
    <t>张鑫</t>
  </si>
  <si>
    <t>庞雪</t>
  </si>
  <si>
    <t>口腔岗位</t>
  </si>
  <si>
    <t>王宏</t>
  </si>
  <si>
    <t>王凯</t>
  </si>
  <si>
    <t>眼视光岗位</t>
  </si>
  <si>
    <t>王馨伊</t>
  </si>
  <si>
    <t>王暄渌</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</si>
</sst>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b/>
      <sz val="16"/>
      <color theme="1"/>
      <name val="宋体"/>
      <charset val="134"/>
      <scheme val="minor"/>
    </font>
    <font>
      <b/>
      <sz val="10"/>
      <color theme="1"/>
      <name val="宋体"/>
      <charset val="134"/>
      <scheme val="minor"/>
    </font>
    <font>
      <b/>
      <sz val="10"/>
      <name val="宋体"/>
      <charset val="134"/>
    </font>
    <font>
      <sz val="12"/>
      <name val="宋体"/>
      <charset val="134"/>
    </font>
    <font>
      <sz val="12"/>
      <color theme="1"/>
      <name val="宋体"/>
      <charset val="134"/>
    </font>
    <font>
      <b/>
      <sz val="18"/>
      <color theme="3"/>
      <name val="宋体"/>
      <charset val="134"/>
      <scheme val="minor"/>
    </font>
    <font>
      <sz val="11"/>
      <color rgb="FFFA7D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5"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9" applyNumberFormat="0" applyFill="0" applyAlignment="0" applyProtection="0">
      <alignment vertical="center"/>
    </xf>
    <xf numFmtId="0" fontId="21" fillId="0" borderId="9" applyNumberFormat="0" applyFill="0" applyAlignment="0" applyProtection="0">
      <alignment vertical="center"/>
    </xf>
    <xf numFmtId="0" fontId="10" fillId="19" borderId="0" applyNumberFormat="0" applyBorder="0" applyAlignment="0" applyProtection="0">
      <alignment vertical="center"/>
    </xf>
    <xf numFmtId="0" fontId="19" fillId="0" borderId="10" applyNumberFormat="0" applyFill="0" applyAlignment="0" applyProtection="0">
      <alignment vertical="center"/>
    </xf>
    <xf numFmtId="0" fontId="10" fillId="20" borderId="0" applyNumberFormat="0" applyBorder="0" applyAlignment="0" applyProtection="0">
      <alignment vertical="center"/>
    </xf>
    <xf numFmtId="0" fontId="23" fillId="7" borderId="11" applyNumberFormat="0" applyAlignment="0" applyProtection="0">
      <alignment vertical="center"/>
    </xf>
    <xf numFmtId="0" fontId="12" fillId="7" borderId="7" applyNumberFormat="0" applyAlignment="0" applyProtection="0">
      <alignment vertical="center"/>
    </xf>
    <xf numFmtId="0" fontId="15" fillId="11" borderId="8" applyNumberFormat="0" applyAlignment="0" applyProtection="0">
      <alignment vertical="center"/>
    </xf>
    <xf numFmtId="0" fontId="9" fillId="22" borderId="0" applyNumberFormat="0" applyBorder="0" applyAlignment="0" applyProtection="0">
      <alignment vertical="center"/>
    </xf>
    <xf numFmtId="0" fontId="10" fillId="26" borderId="0" applyNumberFormat="0" applyBorder="0" applyAlignment="0" applyProtection="0">
      <alignment vertical="center"/>
    </xf>
    <xf numFmtId="0" fontId="7" fillId="0" borderId="4" applyNumberFormat="0" applyFill="0" applyAlignment="0" applyProtection="0">
      <alignment vertical="center"/>
    </xf>
    <xf numFmtId="0" fontId="11" fillId="0" borderId="6" applyNumberFormat="0" applyFill="0" applyAlignment="0" applyProtection="0">
      <alignment vertical="center"/>
    </xf>
    <xf numFmtId="0" fontId="14" fillId="10" borderId="0" applyNumberFormat="0" applyBorder="0" applyAlignment="0" applyProtection="0">
      <alignment vertical="center"/>
    </xf>
    <xf numFmtId="0" fontId="24" fillId="27" borderId="0" applyNumberFormat="0" applyBorder="0" applyAlignment="0" applyProtection="0">
      <alignment vertical="center"/>
    </xf>
    <xf numFmtId="0" fontId="9" fillId="25" borderId="0" applyNumberFormat="0" applyBorder="0" applyAlignment="0" applyProtection="0">
      <alignment vertical="center"/>
    </xf>
    <xf numFmtId="0" fontId="10" fillId="9" borderId="0" applyNumberFormat="0" applyBorder="0" applyAlignment="0" applyProtection="0">
      <alignment vertical="center"/>
    </xf>
    <xf numFmtId="0" fontId="9" fillId="28"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24" borderId="0" applyNumberFormat="0" applyBorder="0" applyAlignment="0" applyProtection="0">
      <alignment vertical="center"/>
    </xf>
    <xf numFmtId="0" fontId="10" fillId="21" borderId="0" applyNumberFormat="0" applyBorder="0" applyAlignment="0" applyProtection="0">
      <alignment vertical="center"/>
    </xf>
    <xf numFmtId="0" fontId="10" fillId="17"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9" fillId="29" borderId="0" applyNumberFormat="0" applyBorder="0" applyAlignment="0" applyProtection="0">
      <alignment vertical="center"/>
    </xf>
    <xf numFmtId="0" fontId="10" fillId="12" borderId="0" applyNumberFormat="0" applyBorder="0" applyAlignment="0" applyProtection="0">
      <alignment vertical="center"/>
    </xf>
  </cellStyleXfs>
  <cellXfs count="30">
    <xf numFmtId="0" fontId="0" fillId="0" borderId="0" xfId="0">
      <alignment vertical="center"/>
    </xf>
    <xf numFmtId="0" fontId="0" fillId="0" borderId="0" xfId="0" applyFill="1" applyAlignment="1">
      <alignment vertical="center"/>
    </xf>
    <xf numFmtId="176" fontId="0" fillId="0" borderId="0" xfId="0" applyNumberFormat="1" applyFill="1" applyAlignment="1">
      <alignment vertical="center"/>
    </xf>
    <xf numFmtId="176" fontId="0" fillId="0" borderId="0" xfId="0" applyNumberFormat="1" applyFill="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76" fontId="0" fillId="0" borderId="2" xfId="0" applyNumberFormat="1" applyFill="1" applyBorder="1" applyAlignment="1">
      <alignment horizontal="center" vertical="center"/>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176" fontId="0" fillId="0" borderId="2"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tabSelected="1" workbookViewId="0">
      <selection activeCell="K2" sqref="K2"/>
    </sheetView>
  </sheetViews>
  <sheetFormatPr defaultColWidth="9" defaultRowHeight="41" customHeight="1"/>
  <cols>
    <col min="1" max="1" width="5.25" style="1" customWidth="1"/>
    <col min="2" max="2" width="18.25" style="1" customWidth="1"/>
    <col min="3" max="3" width="7.875" style="1" customWidth="1"/>
    <col min="4" max="5" width="20.875" style="1" customWidth="1"/>
    <col min="6" max="7" width="12.625" style="1" customWidth="1"/>
    <col min="8" max="8" width="15.625" style="2" customWidth="1"/>
    <col min="9" max="9" width="13.5" style="3" customWidth="1"/>
    <col min="10" max="16384" width="9" style="1"/>
  </cols>
  <sheetData>
    <row r="1" s="1" customFormat="1" customHeight="1" spans="1:9">
      <c r="A1" s="4" t="s">
        <v>0</v>
      </c>
      <c r="B1" s="4"/>
      <c r="C1" s="4"/>
      <c r="D1" s="4"/>
      <c r="E1" s="4"/>
      <c r="F1" s="4"/>
      <c r="G1" s="4"/>
      <c r="H1" s="5"/>
      <c r="I1" s="28"/>
    </row>
    <row r="2" s="1" customFormat="1" customHeight="1" spans="1:9">
      <c r="A2" s="6" t="s">
        <v>1</v>
      </c>
      <c r="B2" s="7" t="s">
        <v>2</v>
      </c>
      <c r="C2" s="8" t="s">
        <v>3</v>
      </c>
      <c r="D2" s="8" t="s">
        <v>4</v>
      </c>
      <c r="E2" s="8" t="s">
        <v>5</v>
      </c>
      <c r="F2" s="9" t="s">
        <v>6</v>
      </c>
      <c r="G2" s="10" t="s">
        <v>7</v>
      </c>
      <c r="H2" s="11" t="s">
        <v>8</v>
      </c>
      <c r="I2" s="11" t="s">
        <v>9</v>
      </c>
    </row>
    <row r="3" s="1" customFormat="1" customHeight="1" spans="1:9">
      <c r="A3" s="12">
        <v>1</v>
      </c>
      <c r="B3" s="13" t="s">
        <v>10</v>
      </c>
      <c r="C3" s="14">
        <v>13</v>
      </c>
      <c r="D3" s="15" t="s">
        <v>11</v>
      </c>
      <c r="E3" s="15" t="s">
        <v>12</v>
      </c>
      <c r="F3" s="14" t="str">
        <f>"15013010502"</f>
        <v>15013010502</v>
      </c>
      <c r="G3" s="14">
        <v>42.58</v>
      </c>
      <c r="H3" s="16">
        <v>24.52</v>
      </c>
      <c r="I3" s="29">
        <f>G3+H3</f>
        <v>67.1</v>
      </c>
    </row>
    <row r="4" s="1" customFormat="1" customHeight="1" spans="1:9">
      <c r="A4" s="12">
        <v>2</v>
      </c>
      <c r="B4" s="13" t="s">
        <v>10</v>
      </c>
      <c r="C4" s="14">
        <v>13</v>
      </c>
      <c r="D4" s="15" t="s">
        <v>11</v>
      </c>
      <c r="E4" s="15" t="s">
        <v>13</v>
      </c>
      <c r="F4" s="14" t="str">
        <f>"15013010503"</f>
        <v>15013010503</v>
      </c>
      <c r="G4" s="14">
        <v>41.86</v>
      </c>
      <c r="H4" s="16">
        <v>29.868</v>
      </c>
      <c r="I4" s="16">
        <f t="shared" ref="I4:I46" si="0">G4+H4</f>
        <v>71.728</v>
      </c>
    </row>
    <row r="5" s="1" customFormat="1" customHeight="1" spans="1:9">
      <c r="A5" s="12">
        <v>3</v>
      </c>
      <c r="B5" s="13" t="s">
        <v>10</v>
      </c>
      <c r="C5" s="14">
        <v>12</v>
      </c>
      <c r="D5" s="15" t="s">
        <v>14</v>
      </c>
      <c r="E5" s="15" t="s">
        <v>15</v>
      </c>
      <c r="F5" s="14" t="str">
        <f>"15012010813"</f>
        <v>15012010813</v>
      </c>
      <c r="G5" s="14">
        <v>29.6</v>
      </c>
      <c r="H5" s="16">
        <v>30.068</v>
      </c>
      <c r="I5" s="16">
        <f t="shared" si="0"/>
        <v>59.668</v>
      </c>
    </row>
    <row r="6" s="1" customFormat="1" customHeight="1" spans="1:9">
      <c r="A6" s="12">
        <v>4</v>
      </c>
      <c r="B6" s="13" t="s">
        <v>10</v>
      </c>
      <c r="C6" s="14">
        <v>12</v>
      </c>
      <c r="D6" s="15" t="s">
        <v>14</v>
      </c>
      <c r="E6" s="15" t="s">
        <v>16</v>
      </c>
      <c r="F6" s="14" t="str">
        <f>"15012010801"</f>
        <v>15012010801</v>
      </c>
      <c r="G6" s="14">
        <v>19.64</v>
      </c>
      <c r="H6" s="16">
        <v>31.132</v>
      </c>
      <c r="I6" s="29">
        <f t="shared" si="0"/>
        <v>50.772</v>
      </c>
    </row>
    <row r="7" s="1" customFormat="1" customHeight="1" spans="1:9">
      <c r="A7" s="12">
        <v>5</v>
      </c>
      <c r="B7" s="13" t="s">
        <v>17</v>
      </c>
      <c r="C7" s="14">
        <v>15</v>
      </c>
      <c r="D7" s="15" t="s">
        <v>18</v>
      </c>
      <c r="E7" s="15" t="s">
        <v>19</v>
      </c>
      <c r="F7" s="14" t="str">
        <f>"15015011105"</f>
        <v>15015011105</v>
      </c>
      <c r="G7" s="14">
        <v>35.7</v>
      </c>
      <c r="H7" s="16">
        <v>32.932</v>
      </c>
      <c r="I7" s="16">
        <f t="shared" si="0"/>
        <v>68.632</v>
      </c>
    </row>
    <row r="8" s="1" customFormat="1" customHeight="1" spans="1:9">
      <c r="A8" s="12">
        <v>6</v>
      </c>
      <c r="B8" s="13" t="s">
        <v>17</v>
      </c>
      <c r="C8" s="14">
        <v>15</v>
      </c>
      <c r="D8" s="15" t="s">
        <v>18</v>
      </c>
      <c r="E8" s="15" t="s">
        <v>20</v>
      </c>
      <c r="F8" s="14" t="str">
        <f>"15015011109"</f>
        <v>15015011109</v>
      </c>
      <c r="G8" s="14">
        <v>29.22</v>
      </c>
      <c r="H8" s="16">
        <v>30.6</v>
      </c>
      <c r="I8" s="29">
        <f t="shared" si="0"/>
        <v>59.82</v>
      </c>
    </row>
    <row r="9" s="1" customFormat="1" customHeight="1" spans="1:9">
      <c r="A9" s="12">
        <v>7</v>
      </c>
      <c r="B9" s="13" t="s">
        <v>10</v>
      </c>
      <c r="C9" s="14">
        <v>14</v>
      </c>
      <c r="D9" s="15" t="s">
        <v>21</v>
      </c>
      <c r="E9" s="15" t="s">
        <v>22</v>
      </c>
      <c r="F9" s="14" t="str">
        <f>"15014011202"</f>
        <v>15014011202</v>
      </c>
      <c r="G9" s="14">
        <v>35.96</v>
      </c>
      <c r="H9" s="16">
        <v>31.4</v>
      </c>
      <c r="I9" s="16">
        <f t="shared" si="0"/>
        <v>67.36</v>
      </c>
    </row>
    <row r="10" s="1" customFormat="1" customHeight="1" spans="1:9">
      <c r="A10" s="12">
        <v>8</v>
      </c>
      <c r="B10" s="13" t="s">
        <v>10</v>
      </c>
      <c r="C10" s="14">
        <v>14</v>
      </c>
      <c r="D10" s="15" t="s">
        <v>21</v>
      </c>
      <c r="E10" s="15" t="s">
        <v>23</v>
      </c>
      <c r="F10" s="14" t="str">
        <f>"15014011201"</f>
        <v>15014011201</v>
      </c>
      <c r="G10" s="14">
        <v>35.16</v>
      </c>
      <c r="H10" s="16">
        <v>30.6</v>
      </c>
      <c r="I10" s="29">
        <f t="shared" si="0"/>
        <v>65.76</v>
      </c>
    </row>
    <row r="11" s="1" customFormat="1" customHeight="1" spans="1:9">
      <c r="A11" s="12">
        <v>9</v>
      </c>
      <c r="B11" s="13" t="s">
        <v>24</v>
      </c>
      <c r="C11" s="14">
        <v>2</v>
      </c>
      <c r="D11" s="15" t="s">
        <v>25</v>
      </c>
      <c r="E11" s="15" t="s">
        <v>26</v>
      </c>
      <c r="F11" s="14" t="str">
        <f>"15002011308"</f>
        <v>15002011308</v>
      </c>
      <c r="G11" s="14">
        <v>43</v>
      </c>
      <c r="H11" s="16">
        <v>30.468</v>
      </c>
      <c r="I11" s="16">
        <f t="shared" si="0"/>
        <v>73.468</v>
      </c>
    </row>
    <row r="12" s="1" customFormat="1" customHeight="1" spans="1:9">
      <c r="A12" s="12">
        <v>10</v>
      </c>
      <c r="B12" s="13" t="s">
        <v>24</v>
      </c>
      <c r="C12" s="14">
        <v>2</v>
      </c>
      <c r="D12" s="15" t="s">
        <v>25</v>
      </c>
      <c r="E12" s="15" t="s">
        <v>27</v>
      </c>
      <c r="F12" s="14" t="str">
        <f>"15002011303"</f>
        <v>15002011303</v>
      </c>
      <c r="G12" s="14">
        <v>40.74</v>
      </c>
      <c r="H12" s="16">
        <v>31.068</v>
      </c>
      <c r="I12" s="29">
        <f t="shared" si="0"/>
        <v>71.808</v>
      </c>
    </row>
    <row r="13" s="1" customFormat="1" customHeight="1" spans="1:9">
      <c r="A13" s="12">
        <v>11</v>
      </c>
      <c r="B13" s="13" t="s">
        <v>24</v>
      </c>
      <c r="C13" s="14">
        <v>3</v>
      </c>
      <c r="D13" s="15" t="s">
        <v>28</v>
      </c>
      <c r="E13" s="15" t="s">
        <v>29</v>
      </c>
      <c r="F13" s="14" t="str">
        <f>"15003010105"</f>
        <v>15003010105</v>
      </c>
      <c r="G13" s="14">
        <v>45.08</v>
      </c>
      <c r="H13" s="16">
        <v>30.132</v>
      </c>
      <c r="I13" s="16">
        <f t="shared" si="0"/>
        <v>75.212</v>
      </c>
    </row>
    <row r="14" s="1" customFormat="1" customHeight="1" spans="1:9">
      <c r="A14" s="12">
        <v>12</v>
      </c>
      <c r="B14" s="13" t="s">
        <v>24</v>
      </c>
      <c r="C14" s="14">
        <v>3</v>
      </c>
      <c r="D14" s="15" t="s">
        <v>28</v>
      </c>
      <c r="E14" s="15" t="s">
        <v>30</v>
      </c>
      <c r="F14" s="14" t="str">
        <f>"15003010102"</f>
        <v>15003010102</v>
      </c>
      <c r="G14" s="14">
        <v>43</v>
      </c>
      <c r="H14" s="16">
        <v>25.532</v>
      </c>
      <c r="I14" s="16">
        <f t="shared" si="0"/>
        <v>68.532</v>
      </c>
    </row>
    <row r="15" s="1" customFormat="1" customHeight="1" spans="1:9">
      <c r="A15" s="12">
        <v>13</v>
      </c>
      <c r="B15" s="13" t="s">
        <v>24</v>
      </c>
      <c r="C15" s="14">
        <v>3</v>
      </c>
      <c r="D15" s="15" t="s">
        <v>28</v>
      </c>
      <c r="E15" s="15" t="s">
        <v>31</v>
      </c>
      <c r="F15" s="14" t="str">
        <f>"15003010122"</f>
        <v>15003010122</v>
      </c>
      <c r="G15" s="14">
        <v>42.82</v>
      </c>
      <c r="H15" s="16">
        <v>33.068</v>
      </c>
      <c r="I15" s="16">
        <f t="shared" si="0"/>
        <v>75.888</v>
      </c>
    </row>
    <row r="16" s="1" customFormat="1" customHeight="1" spans="1:9">
      <c r="A16" s="12">
        <v>14</v>
      </c>
      <c r="B16" s="13" t="s">
        <v>24</v>
      </c>
      <c r="C16" s="14">
        <v>3</v>
      </c>
      <c r="D16" s="15" t="s">
        <v>28</v>
      </c>
      <c r="E16" s="15" t="s">
        <v>32</v>
      </c>
      <c r="F16" s="14" t="str">
        <f>"15003010116"</f>
        <v>15003010116</v>
      </c>
      <c r="G16" s="14">
        <v>41.66</v>
      </c>
      <c r="H16" s="16">
        <v>31.468</v>
      </c>
      <c r="I16" s="16">
        <f t="shared" si="0"/>
        <v>73.128</v>
      </c>
    </row>
    <row r="17" s="1" customFormat="1" customHeight="1" spans="1:9">
      <c r="A17" s="12">
        <v>15</v>
      </c>
      <c r="B17" s="13" t="s">
        <v>24</v>
      </c>
      <c r="C17" s="14">
        <v>3</v>
      </c>
      <c r="D17" s="15" t="s">
        <v>28</v>
      </c>
      <c r="E17" s="15" t="s">
        <v>33</v>
      </c>
      <c r="F17" s="14" t="str">
        <f>"15003010106"</f>
        <v>15003010106</v>
      </c>
      <c r="G17" s="14">
        <v>40.54</v>
      </c>
      <c r="H17" s="16">
        <v>27</v>
      </c>
      <c r="I17" s="16">
        <f t="shared" si="0"/>
        <v>67.54</v>
      </c>
    </row>
    <row r="18" s="1" customFormat="1" customHeight="1" spans="1:9">
      <c r="A18" s="12">
        <v>16</v>
      </c>
      <c r="B18" s="13" t="s">
        <v>24</v>
      </c>
      <c r="C18" s="14">
        <v>3</v>
      </c>
      <c r="D18" s="15" t="s">
        <v>28</v>
      </c>
      <c r="E18" s="15" t="s">
        <v>34</v>
      </c>
      <c r="F18" s="14" t="str">
        <f>"15003010123"</f>
        <v>15003010123</v>
      </c>
      <c r="G18" s="14">
        <v>40.34</v>
      </c>
      <c r="H18" s="16">
        <v>30.132</v>
      </c>
      <c r="I18" s="16">
        <f t="shared" si="0"/>
        <v>70.472</v>
      </c>
    </row>
    <row r="19" s="1" customFormat="1" customHeight="1" spans="1:9">
      <c r="A19" s="12">
        <v>17</v>
      </c>
      <c r="B19" s="13" t="s">
        <v>24</v>
      </c>
      <c r="C19" s="14">
        <v>3</v>
      </c>
      <c r="D19" s="15" t="s">
        <v>28</v>
      </c>
      <c r="E19" s="15" t="s">
        <v>35</v>
      </c>
      <c r="F19" s="14" t="str">
        <f>"15003010109"</f>
        <v>15003010109</v>
      </c>
      <c r="G19" s="14">
        <v>39.52</v>
      </c>
      <c r="H19" s="16">
        <v>27.6</v>
      </c>
      <c r="I19" s="29">
        <f t="shared" si="0"/>
        <v>67.12</v>
      </c>
    </row>
    <row r="20" s="1" customFormat="1" customHeight="1" spans="1:9">
      <c r="A20" s="12">
        <v>18</v>
      </c>
      <c r="B20" s="13" t="s">
        <v>24</v>
      </c>
      <c r="C20" s="14">
        <v>3</v>
      </c>
      <c r="D20" s="15" t="s">
        <v>28</v>
      </c>
      <c r="E20" s="15" t="s">
        <v>36</v>
      </c>
      <c r="F20" s="14" t="str">
        <f>"15003010113"</f>
        <v>15003010113</v>
      </c>
      <c r="G20" s="14">
        <v>39.44</v>
      </c>
      <c r="H20" s="16">
        <v>30.4</v>
      </c>
      <c r="I20" s="16">
        <f t="shared" si="0"/>
        <v>69.84</v>
      </c>
    </row>
    <row r="21" s="1" customFormat="1" customHeight="1" spans="1:9">
      <c r="A21" s="12">
        <v>19</v>
      </c>
      <c r="B21" s="13" t="s">
        <v>24</v>
      </c>
      <c r="C21" s="14">
        <v>3</v>
      </c>
      <c r="D21" s="15" t="s">
        <v>28</v>
      </c>
      <c r="E21" s="15" t="s">
        <v>37</v>
      </c>
      <c r="F21" s="14" t="str">
        <f>"15003010112"</f>
        <v>15003010112</v>
      </c>
      <c r="G21" s="14">
        <v>37.82</v>
      </c>
      <c r="H21" s="16">
        <v>27.868</v>
      </c>
      <c r="I21" s="29">
        <f t="shared" si="0"/>
        <v>65.688</v>
      </c>
    </row>
    <row r="22" s="1" customFormat="1" customHeight="1" spans="1:9">
      <c r="A22" s="12">
        <v>20</v>
      </c>
      <c r="B22" s="13" t="s">
        <v>24</v>
      </c>
      <c r="C22" s="14">
        <v>3</v>
      </c>
      <c r="D22" s="15" t="s">
        <v>28</v>
      </c>
      <c r="E22" s="15" t="s">
        <v>38</v>
      </c>
      <c r="F22" s="14" t="str">
        <f>"15003010120"</f>
        <v>15003010120</v>
      </c>
      <c r="G22" s="14">
        <v>35.12</v>
      </c>
      <c r="H22" s="16">
        <v>27.468</v>
      </c>
      <c r="I22" s="29">
        <f t="shared" si="0"/>
        <v>62.588</v>
      </c>
    </row>
    <row r="23" s="1" customFormat="1" customHeight="1" spans="1:9">
      <c r="A23" s="12">
        <v>21</v>
      </c>
      <c r="B23" s="13" t="s">
        <v>24</v>
      </c>
      <c r="C23" s="14">
        <v>3</v>
      </c>
      <c r="D23" s="15" t="s">
        <v>28</v>
      </c>
      <c r="E23" s="15" t="s">
        <v>39</v>
      </c>
      <c r="F23" s="14" t="str">
        <f>"15003010111"</f>
        <v>15003010111</v>
      </c>
      <c r="G23" s="14">
        <v>34.5</v>
      </c>
      <c r="H23" s="16">
        <v>29.332</v>
      </c>
      <c r="I23" s="29">
        <f t="shared" si="0"/>
        <v>63.832</v>
      </c>
    </row>
    <row r="24" s="1" customFormat="1" customHeight="1" spans="1:9">
      <c r="A24" s="12">
        <v>22</v>
      </c>
      <c r="B24" s="17" t="s">
        <v>24</v>
      </c>
      <c r="C24" s="18">
        <v>3</v>
      </c>
      <c r="D24" s="19" t="s">
        <v>28</v>
      </c>
      <c r="E24" s="19" t="s">
        <v>40</v>
      </c>
      <c r="F24" s="18" t="str">
        <f>"15003010118"</f>
        <v>15003010118</v>
      </c>
      <c r="G24" s="18">
        <v>34.48</v>
      </c>
      <c r="H24" s="16">
        <v>24.268</v>
      </c>
      <c r="I24" s="29">
        <f t="shared" si="0"/>
        <v>58.748</v>
      </c>
    </row>
    <row r="25" s="1" customFormat="1" customHeight="1" spans="1:9">
      <c r="A25" s="12">
        <v>23</v>
      </c>
      <c r="B25" s="13" t="s">
        <v>17</v>
      </c>
      <c r="C25" s="14">
        <v>16</v>
      </c>
      <c r="D25" s="15" t="s">
        <v>28</v>
      </c>
      <c r="E25" s="15" t="s">
        <v>41</v>
      </c>
      <c r="F25" s="14" t="str">
        <f>"15016010201"</f>
        <v>15016010201</v>
      </c>
      <c r="G25" s="14">
        <v>46.68</v>
      </c>
      <c r="H25" s="16">
        <v>24.8</v>
      </c>
      <c r="I25" s="16">
        <f t="shared" si="0"/>
        <v>71.48</v>
      </c>
    </row>
    <row r="26" s="1" customFormat="1" customHeight="1" spans="1:9">
      <c r="A26" s="12">
        <v>24</v>
      </c>
      <c r="B26" s="13" t="s">
        <v>17</v>
      </c>
      <c r="C26" s="14">
        <v>16</v>
      </c>
      <c r="D26" s="15" t="s">
        <v>28</v>
      </c>
      <c r="E26" s="15" t="s">
        <v>42</v>
      </c>
      <c r="F26" s="14" t="str">
        <f>"15016010204"</f>
        <v>15016010204</v>
      </c>
      <c r="G26" s="14">
        <v>36.12</v>
      </c>
      <c r="H26" s="16">
        <v>26.532</v>
      </c>
      <c r="I26" s="29">
        <f t="shared" si="0"/>
        <v>62.652</v>
      </c>
    </row>
    <row r="27" s="1" customFormat="1" customHeight="1" spans="1:9">
      <c r="A27" s="12">
        <v>25</v>
      </c>
      <c r="B27" s="13" t="s">
        <v>10</v>
      </c>
      <c r="C27" s="14">
        <v>4</v>
      </c>
      <c r="D27" s="15" t="s">
        <v>28</v>
      </c>
      <c r="E27" s="15" t="s">
        <v>43</v>
      </c>
      <c r="F27" s="14" t="str">
        <f>"15004010207"</f>
        <v>15004010207</v>
      </c>
      <c r="G27" s="14">
        <v>39.64</v>
      </c>
      <c r="H27" s="16">
        <v>29.532</v>
      </c>
      <c r="I27" s="16">
        <f t="shared" si="0"/>
        <v>69.172</v>
      </c>
    </row>
    <row r="28" s="1" customFormat="1" customHeight="1" spans="1:9">
      <c r="A28" s="12">
        <v>26</v>
      </c>
      <c r="B28" s="13" t="s">
        <v>44</v>
      </c>
      <c r="C28" s="14">
        <v>28</v>
      </c>
      <c r="D28" s="15" t="s">
        <v>45</v>
      </c>
      <c r="E28" s="15" t="s">
        <v>46</v>
      </c>
      <c r="F28" s="14" t="str">
        <f>"15028010308"</f>
        <v>15028010308</v>
      </c>
      <c r="G28" s="14">
        <v>39.36</v>
      </c>
      <c r="H28" s="16">
        <v>29.668</v>
      </c>
      <c r="I28" s="16">
        <f t="shared" si="0"/>
        <v>69.028</v>
      </c>
    </row>
    <row r="29" s="1" customFormat="1" customHeight="1" spans="1:9">
      <c r="A29" s="12">
        <v>27</v>
      </c>
      <c r="B29" s="13" t="s">
        <v>44</v>
      </c>
      <c r="C29" s="14">
        <v>28</v>
      </c>
      <c r="D29" s="15" t="s">
        <v>45</v>
      </c>
      <c r="E29" s="15" t="s">
        <v>47</v>
      </c>
      <c r="F29" s="14" t="str">
        <f>"15028010303"</f>
        <v>15028010303</v>
      </c>
      <c r="G29" s="14">
        <v>38.34</v>
      </c>
      <c r="H29" s="16">
        <v>34.268</v>
      </c>
      <c r="I29" s="16">
        <f t="shared" si="0"/>
        <v>72.608</v>
      </c>
    </row>
    <row r="30" s="1" customFormat="1" customHeight="1" spans="1:9">
      <c r="A30" s="12">
        <v>28</v>
      </c>
      <c r="B30" s="13" t="s">
        <v>44</v>
      </c>
      <c r="C30" s="14">
        <v>28</v>
      </c>
      <c r="D30" s="15" t="s">
        <v>45</v>
      </c>
      <c r="E30" s="15" t="s">
        <v>48</v>
      </c>
      <c r="F30" s="14" t="str">
        <f>"15028010306"</f>
        <v>15028010306</v>
      </c>
      <c r="G30" s="14">
        <v>37.44</v>
      </c>
      <c r="H30" s="16">
        <v>31.332</v>
      </c>
      <c r="I30" s="16">
        <f t="shared" si="0"/>
        <v>68.772</v>
      </c>
    </row>
    <row r="31" s="1" customFormat="1" customHeight="1" spans="1:9">
      <c r="A31" s="12">
        <v>29</v>
      </c>
      <c r="B31" s="20" t="s">
        <v>44</v>
      </c>
      <c r="C31" s="21">
        <v>28</v>
      </c>
      <c r="D31" s="22" t="s">
        <v>45</v>
      </c>
      <c r="E31" s="22" t="s">
        <v>49</v>
      </c>
      <c r="F31" s="21" t="str">
        <f>"15028010309"</f>
        <v>15028010309</v>
      </c>
      <c r="G31" s="21">
        <v>33.24</v>
      </c>
      <c r="H31" s="23">
        <v>28.532</v>
      </c>
      <c r="I31" s="16">
        <f t="shared" si="0"/>
        <v>61.772</v>
      </c>
    </row>
    <row r="32" s="1" customFormat="1" customHeight="1" spans="1:9">
      <c r="A32" s="12">
        <v>30</v>
      </c>
      <c r="B32" s="13" t="s">
        <v>44</v>
      </c>
      <c r="C32" s="14">
        <v>28</v>
      </c>
      <c r="D32" s="15" t="s">
        <v>45</v>
      </c>
      <c r="E32" s="15" t="s">
        <v>50</v>
      </c>
      <c r="F32" s="14" t="str">
        <f>"15028010312"</f>
        <v>15028010312</v>
      </c>
      <c r="G32" s="14">
        <v>32.66</v>
      </c>
      <c r="H32" s="16">
        <v>26.4</v>
      </c>
      <c r="I32" s="29">
        <f t="shared" si="0"/>
        <v>59.06</v>
      </c>
    </row>
    <row r="33" s="1" customFormat="1" customHeight="1" spans="1:9">
      <c r="A33" s="12">
        <v>31</v>
      </c>
      <c r="B33" s="13" t="s">
        <v>44</v>
      </c>
      <c r="C33" s="14">
        <v>28</v>
      </c>
      <c r="D33" s="15" t="s">
        <v>45</v>
      </c>
      <c r="E33" s="15" t="s">
        <v>51</v>
      </c>
      <c r="F33" s="14" t="str">
        <f>"15028010302"</f>
        <v>15028010302</v>
      </c>
      <c r="G33" s="14">
        <v>31.38</v>
      </c>
      <c r="H33" s="16">
        <v>28.668</v>
      </c>
      <c r="I33" s="29">
        <f t="shared" si="0"/>
        <v>60.048</v>
      </c>
    </row>
    <row r="34" s="1" customFormat="1" customHeight="1" spans="1:9">
      <c r="A34" s="12">
        <v>32</v>
      </c>
      <c r="B34" s="13" t="s">
        <v>52</v>
      </c>
      <c r="C34" s="14">
        <v>23</v>
      </c>
      <c r="D34" s="15" t="s">
        <v>53</v>
      </c>
      <c r="E34" s="15" t="s">
        <v>54</v>
      </c>
      <c r="F34" s="14" t="str">
        <f>"15023010407"</f>
        <v>15023010407</v>
      </c>
      <c r="G34" s="14">
        <v>45.06</v>
      </c>
      <c r="H34" s="16">
        <v>30.692</v>
      </c>
      <c r="I34" s="16">
        <f t="shared" si="0"/>
        <v>75.752</v>
      </c>
    </row>
    <row r="35" s="1" customFormat="1" customHeight="1" spans="1:9">
      <c r="A35" s="12">
        <v>33</v>
      </c>
      <c r="B35" s="13" t="s">
        <v>52</v>
      </c>
      <c r="C35" s="14">
        <v>23</v>
      </c>
      <c r="D35" s="15" t="s">
        <v>53</v>
      </c>
      <c r="E35" s="15" t="s">
        <v>55</v>
      </c>
      <c r="F35" s="14" t="str">
        <f>"15023010409"</f>
        <v>15023010409</v>
      </c>
      <c r="G35" s="14">
        <v>43.66</v>
      </c>
      <c r="H35" s="16">
        <v>31.212</v>
      </c>
      <c r="I35" s="29">
        <f t="shared" si="0"/>
        <v>74.872</v>
      </c>
    </row>
    <row r="36" s="1" customFormat="1" customHeight="1" spans="1:9">
      <c r="A36" s="12">
        <v>34</v>
      </c>
      <c r="B36" s="13" t="s">
        <v>10</v>
      </c>
      <c r="C36" s="14">
        <v>6</v>
      </c>
      <c r="D36" s="15" t="s">
        <v>53</v>
      </c>
      <c r="E36" s="15" t="s">
        <v>56</v>
      </c>
      <c r="F36" s="14" t="str">
        <f>"15006010415"</f>
        <v>15006010415</v>
      </c>
      <c r="G36" s="14">
        <v>42.9</v>
      </c>
      <c r="H36" s="16">
        <v>29.2</v>
      </c>
      <c r="I36" s="16">
        <f t="shared" si="0"/>
        <v>72.1</v>
      </c>
    </row>
    <row r="37" s="1" customFormat="1" customHeight="1" spans="1:9">
      <c r="A37" s="12">
        <v>35</v>
      </c>
      <c r="B37" s="13" t="s">
        <v>10</v>
      </c>
      <c r="C37" s="14">
        <v>6</v>
      </c>
      <c r="D37" s="15" t="s">
        <v>53</v>
      </c>
      <c r="E37" s="15" t="s">
        <v>57</v>
      </c>
      <c r="F37" s="14" t="str">
        <f>"15006010414"</f>
        <v>15006010414</v>
      </c>
      <c r="G37" s="14">
        <v>40.16</v>
      </c>
      <c r="H37" s="16">
        <v>28.812</v>
      </c>
      <c r="I37" s="16">
        <f t="shared" si="0"/>
        <v>68.972</v>
      </c>
    </row>
    <row r="38" s="1" customFormat="1" customHeight="1" spans="1:9">
      <c r="A38" s="12">
        <v>36</v>
      </c>
      <c r="B38" s="13" t="s">
        <v>10</v>
      </c>
      <c r="C38" s="14">
        <v>6</v>
      </c>
      <c r="D38" s="15" t="s">
        <v>53</v>
      </c>
      <c r="E38" s="15" t="s">
        <v>58</v>
      </c>
      <c r="F38" s="14" t="str">
        <f>"15006010417"</f>
        <v>15006010417</v>
      </c>
      <c r="G38" s="14">
        <v>37.62</v>
      </c>
      <c r="H38" s="16">
        <v>27.828</v>
      </c>
      <c r="I38" s="29">
        <f t="shared" si="0"/>
        <v>65.448</v>
      </c>
    </row>
    <row r="39" s="1" customFormat="1" customHeight="1" spans="1:9">
      <c r="A39" s="12">
        <v>37</v>
      </c>
      <c r="B39" s="13" t="s">
        <v>10</v>
      </c>
      <c r="C39" s="14">
        <v>8</v>
      </c>
      <c r="D39" s="15" t="s">
        <v>59</v>
      </c>
      <c r="E39" s="15" t="s">
        <v>60</v>
      </c>
      <c r="F39" s="14" t="str">
        <f>"15008010614"</f>
        <v>15008010614</v>
      </c>
      <c r="G39" s="14">
        <v>45.84</v>
      </c>
      <c r="H39" s="16">
        <v>30.268</v>
      </c>
      <c r="I39" s="16">
        <f t="shared" si="0"/>
        <v>76.108</v>
      </c>
    </row>
    <row r="40" s="1" customFormat="1" customHeight="1" spans="1:9">
      <c r="A40" s="12">
        <v>38</v>
      </c>
      <c r="B40" s="13" t="s">
        <v>10</v>
      </c>
      <c r="C40" s="14">
        <v>8</v>
      </c>
      <c r="D40" s="15" t="s">
        <v>59</v>
      </c>
      <c r="E40" s="15" t="s">
        <v>61</v>
      </c>
      <c r="F40" s="14" t="str">
        <f>"15008010618"</f>
        <v>15008010618</v>
      </c>
      <c r="G40" s="14">
        <v>41.56</v>
      </c>
      <c r="H40" s="16">
        <v>29.652</v>
      </c>
      <c r="I40" s="29">
        <f t="shared" si="0"/>
        <v>71.212</v>
      </c>
    </row>
    <row r="41" s="1" customFormat="1" customHeight="1" spans="1:9">
      <c r="A41" s="12">
        <v>39</v>
      </c>
      <c r="B41" s="13" t="s">
        <v>52</v>
      </c>
      <c r="C41" s="14">
        <v>27</v>
      </c>
      <c r="D41" s="15" t="s">
        <v>62</v>
      </c>
      <c r="E41" s="15" t="s">
        <v>63</v>
      </c>
      <c r="F41" s="14" t="str">
        <f>"15027010704"</f>
        <v>15027010704</v>
      </c>
      <c r="G41" s="14">
        <v>33.12</v>
      </c>
      <c r="H41" s="16">
        <v>30.56</v>
      </c>
      <c r="I41" s="16">
        <f t="shared" si="0"/>
        <v>63.68</v>
      </c>
    </row>
    <row r="42" s="1" customFormat="1" customHeight="1" spans="1:9">
      <c r="A42" s="12">
        <v>40</v>
      </c>
      <c r="B42" s="13" t="s">
        <v>52</v>
      </c>
      <c r="C42" s="14">
        <v>27</v>
      </c>
      <c r="D42" s="15" t="s">
        <v>62</v>
      </c>
      <c r="E42" s="15" t="s">
        <v>64</v>
      </c>
      <c r="F42" s="14" t="str">
        <f>"15027010705"</f>
        <v>15027010705</v>
      </c>
      <c r="G42" s="14">
        <v>30.18</v>
      </c>
      <c r="H42" s="16">
        <v>29.64</v>
      </c>
      <c r="I42" s="29">
        <f t="shared" si="0"/>
        <v>59.82</v>
      </c>
    </row>
    <row r="43" s="1" customFormat="1" customHeight="1" spans="1:9">
      <c r="A43" s="12">
        <v>41</v>
      </c>
      <c r="B43" s="13" t="s">
        <v>52</v>
      </c>
      <c r="C43" s="14">
        <v>21</v>
      </c>
      <c r="D43" s="15" t="s">
        <v>65</v>
      </c>
      <c r="E43" s="15" t="s">
        <v>66</v>
      </c>
      <c r="F43" s="14" t="str">
        <f>"15021010903"</f>
        <v>15021010903</v>
      </c>
      <c r="G43" s="14">
        <v>47.68</v>
      </c>
      <c r="H43" s="16">
        <v>30.68</v>
      </c>
      <c r="I43" s="16">
        <f t="shared" si="0"/>
        <v>78.36</v>
      </c>
    </row>
    <row r="44" s="1" customFormat="1" customHeight="1" spans="1:9">
      <c r="A44" s="12">
        <v>42</v>
      </c>
      <c r="B44" s="13" t="s">
        <v>52</v>
      </c>
      <c r="C44" s="14">
        <v>21</v>
      </c>
      <c r="D44" s="15" t="s">
        <v>65</v>
      </c>
      <c r="E44" s="15" t="s">
        <v>67</v>
      </c>
      <c r="F44" s="14" t="str">
        <f>"15021010901"</f>
        <v>15021010901</v>
      </c>
      <c r="G44" s="14">
        <v>45.56</v>
      </c>
      <c r="H44" s="16">
        <v>29.228</v>
      </c>
      <c r="I44" s="29">
        <f t="shared" si="0"/>
        <v>74.788</v>
      </c>
    </row>
    <row r="45" s="1" customFormat="1" customHeight="1" spans="1:9">
      <c r="A45" s="12">
        <v>43</v>
      </c>
      <c r="B45" s="13" t="s">
        <v>10</v>
      </c>
      <c r="C45" s="14">
        <v>11</v>
      </c>
      <c r="D45" s="15" t="s">
        <v>68</v>
      </c>
      <c r="E45" s="15" t="s">
        <v>69</v>
      </c>
      <c r="F45" s="14" t="str">
        <f>"15011011007"</f>
        <v>15011011007</v>
      </c>
      <c r="G45" s="14">
        <v>35.16</v>
      </c>
      <c r="H45" s="16">
        <v>31.56</v>
      </c>
      <c r="I45" s="16">
        <f t="shared" si="0"/>
        <v>66.72</v>
      </c>
    </row>
    <row r="46" s="1" customFormat="1" customHeight="1" spans="1:9">
      <c r="A46" s="24">
        <v>44</v>
      </c>
      <c r="B46" s="25" t="s">
        <v>10</v>
      </c>
      <c r="C46" s="26">
        <v>11</v>
      </c>
      <c r="D46" s="27" t="s">
        <v>68</v>
      </c>
      <c r="E46" s="27" t="s">
        <v>70</v>
      </c>
      <c r="F46" s="26" t="str">
        <f>"15011011012"</f>
        <v>15011011012</v>
      </c>
      <c r="G46" s="26">
        <v>32.58</v>
      </c>
      <c r="H46" s="23">
        <v>30.948</v>
      </c>
      <c r="I46" s="29">
        <f t="shared" si="0"/>
        <v>63.528</v>
      </c>
    </row>
  </sheetData>
  <mergeCells count="1">
    <mergeCell ref="A1:I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54128</dc:creator>
  <cp:lastModifiedBy>Hangover</cp:lastModifiedBy>
  <dcterms:created xsi:type="dcterms:W3CDTF">2021-07-11T06:02:00Z</dcterms:created>
  <dcterms:modified xsi:type="dcterms:W3CDTF">2021-07-12T02:33:38Z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FDFD4AAC0FF2452A8E9802634106612D</vt:lpwstr>
  </property>
  <property fmtid="{D5CDD505-2E9C-101B-9397-08002B2CF9AE}" pid="3" name="KSOProductBuildVer">
    <vt:lpwstr>2052-11.1.0.10578</vt:lpwstr>
  </property>
</Properties>
</file>